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600" windowWidth="22716" windowHeight="10788"/>
  </bookViews>
  <sheets>
    <sheet name="Реестр" sheetId="1" r:id="rId1"/>
    <sheet name="отчет за день" sheetId="6" r:id="rId2"/>
    <sheet name="динамика" sheetId="5" r:id="rId3"/>
    <sheet name="Заказ Лекарств" sheetId="2" r:id="rId4"/>
    <sheet name="Бюро Переводов" sheetId="3" r:id="rId5"/>
    <sheet name="пожилые" sheetId="8" state="hidden" r:id="rId6"/>
  </sheets>
  <calcPr calcId="145621"/>
</workbook>
</file>

<file path=xl/calcChain.xml><?xml version="1.0" encoding="utf-8"?>
<calcChain xmlns="http://schemas.openxmlformats.org/spreadsheetml/2006/main">
  <c r="B1" i="6" l="1"/>
  <c r="B19" i="6" s="1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1" i="8"/>
  <c r="C1" i="8"/>
  <c r="B1" i="8"/>
  <c r="H1" i="8"/>
  <c r="F1" i="8"/>
  <c r="D1" i="8"/>
  <c r="E1" i="8"/>
  <c r="I1" i="8"/>
  <c r="G1" i="8"/>
  <c r="H20" i="5" l="1"/>
  <c r="I25" i="5"/>
  <c r="B6" i="6"/>
  <c r="C11" i="6"/>
  <c r="C13" i="6"/>
  <c r="C15" i="6"/>
  <c r="C19" i="6"/>
  <c r="B3" i="6"/>
  <c r="B7" i="6"/>
  <c r="B12" i="6"/>
  <c r="B14" i="6"/>
  <c r="C14" i="6" s="1"/>
  <c r="B16" i="6"/>
  <c r="C16" i="6" s="1"/>
  <c r="B18" i="6"/>
  <c r="B20" i="6"/>
  <c r="B4" i="6"/>
  <c r="C12" i="6"/>
  <c r="C18" i="6"/>
  <c r="C20" i="6"/>
  <c r="B5" i="6"/>
  <c r="B8" i="6" s="1"/>
  <c r="B11" i="6"/>
  <c r="B13" i="6"/>
  <c r="B15" i="6"/>
  <c r="B17" i="6"/>
  <c r="C17" i="6" s="1"/>
  <c r="B2" i="6" l="1"/>
</calcChain>
</file>

<file path=xl/comments1.xml><?xml version="1.0" encoding="utf-8"?>
<comments xmlns="http://schemas.openxmlformats.org/spreadsheetml/2006/main">
  <authors>
    <author>Кульева Наталья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Кульева Наталья:</t>
        </r>
        <r>
          <rPr>
            <sz val="9"/>
            <color indexed="81"/>
            <rFont val="Tahoma"/>
            <charset val="1"/>
          </rPr>
          <t xml:space="preserve">
определяется по кол-ву соответствующих документов
</t>
        </r>
      </text>
    </comment>
    <comment ref="L1" authorId="0">
      <text>
        <r>
          <rPr>
            <b/>
            <sz val="9"/>
            <color indexed="81"/>
            <rFont val="Tahoma"/>
            <charset val="1"/>
          </rPr>
          <t>Кульева Наталья:</t>
        </r>
        <r>
          <rPr>
            <sz val="9"/>
            <color indexed="81"/>
            <rFont val="Tahoma"/>
            <charset val="1"/>
          </rPr>
          <t xml:space="preserve">
факт оказания гуманитарной помощи в день обращения
(продукты, бытовая химия)
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Кульева Наталья:</t>
        </r>
        <r>
          <rPr>
            <sz val="9"/>
            <color indexed="81"/>
            <rFont val="Tahoma"/>
            <charset val="1"/>
          </rPr>
          <t xml:space="preserve">
Факт консультации психолога в день обращения или запись на консультацию. 
</t>
        </r>
      </text>
    </comment>
    <comment ref="R1" authorId="0">
      <text>
        <r>
          <rPr>
            <b/>
            <sz val="9"/>
            <color indexed="81"/>
            <rFont val="Tahoma"/>
            <charset val="1"/>
          </rPr>
          <t>Кульева Наталья:</t>
        </r>
        <r>
          <rPr>
            <sz val="9"/>
            <color indexed="81"/>
            <rFont val="Tahoma"/>
            <charset val="1"/>
          </rPr>
          <t xml:space="preserve">
запись на бесплатную консультацию к врачу. </t>
        </r>
      </text>
    </comment>
  </commentList>
</comments>
</file>

<file path=xl/sharedStrings.xml><?xml version="1.0" encoding="utf-8"?>
<sst xmlns="http://schemas.openxmlformats.org/spreadsheetml/2006/main" count="82" uniqueCount="67">
  <si>
    <t xml:space="preserve">дата обращения </t>
  </si>
  <si>
    <t>ФИО</t>
  </si>
  <si>
    <t>Источник обращения</t>
  </si>
  <si>
    <t>Работник принявший прошение</t>
  </si>
  <si>
    <t xml:space="preserve">Дата рождения </t>
  </si>
  <si>
    <t>Суть прошения</t>
  </si>
  <si>
    <t>Количество пришедших</t>
  </si>
  <si>
    <t>Из них пришедших детей</t>
  </si>
  <si>
    <t>Количество просителей в семье</t>
  </si>
  <si>
    <t>ГУМ помощь</t>
  </si>
  <si>
    <t>Бюро переводов</t>
  </si>
  <si>
    <t>Юр помощь</t>
  </si>
  <si>
    <t>Психолог</t>
  </si>
  <si>
    <t>Батюшка</t>
  </si>
  <si>
    <t xml:space="preserve">Лекарства </t>
  </si>
  <si>
    <t>Медицина</t>
  </si>
  <si>
    <t>Оплаты</t>
  </si>
  <si>
    <t xml:space="preserve">Автоволонтеры </t>
  </si>
  <si>
    <t>Жилье</t>
  </si>
  <si>
    <t xml:space="preserve">В работе </t>
  </si>
  <si>
    <t>Продукты</t>
  </si>
  <si>
    <t xml:space="preserve">Гигиена </t>
  </si>
  <si>
    <t>Детское питание</t>
  </si>
  <si>
    <t xml:space="preserve">Д.гигиена </t>
  </si>
  <si>
    <t>быт химия</t>
  </si>
  <si>
    <t>Разное</t>
  </si>
  <si>
    <t>Иванов Иван Петрович</t>
  </si>
  <si>
    <t>горячая линия</t>
  </si>
  <si>
    <t>8-921-111-11-11</t>
  </si>
  <si>
    <t>Ерохин</t>
  </si>
  <si>
    <t>приглашен в штаб</t>
  </si>
  <si>
    <t>Иванова Анна Юрьевна</t>
  </si>
  <si>
    <t>личное обращение</t>
  </si>
  <si>
    <t xml:space="preserve">Приехали из Харькова 24.03, поселились в Лобне в МО. Просит гумпомощь и бюро переводов. </t>
  </si>
  <si>
    <t>Наименование препарата, лекарственная форма</t>
  </si>
  <si>
    <t>Дозипровка</t>
  </si>
  <si>
    <t xml:space="preserve">Кол-во упаковок </t>
  </si>
  <si>
    <t>Сотовый телефон</t>
  </si>
  <si>
    <t>Документы отправлены Юли Земляковой</t>
  </si>
  <si>
    <t>ТЕЛЕФОН</t>
  </si>
  <si>
    <t>ГДЕ ЖИВУТ</t>
  </si>
  <si>
    <t>Иванов Иван Иванович</t>
  </si>
  <si>
    <t>Самарканский б-р д13 корп 1 кв201</t>
  </si>
  <si>
    <t>Дата</t>
  </si>
  <si>
    <t>Обращения</t>
  </si>
  <si>
    <t>Итого:</t>
  </si>
  <si>
    <t>Обратилось человек (всего)</t>
  </si>
  <si>
    <t>Обратилось человек (лично)</t>
  </si>
  <si>
    <t>В том числе детей (лично)</t>
  </si>
  <si>
    <t>Обратилось семей (лично)</t>
  </si>
  <si>
    <t>Из них пришедших детей (лично)</t>
  </si>
  <si>
    <t>Количество получивших помощь</t>
  </si>
  <si>
    <t>Обратилось семей(горячая линия)</t>
  </si>
  <si>
    <t>Помощь</t>
  </si>
  <si>
    <t>Семей</t>
  </si>
  <si>
    <t>Человек</t>
  </si>
  <si>
    <t>Гуманитарная помощь</t>
  </si>
  <si>
    <t>Юридическая помощь</t>
  </si>
  <si>
    <t>Лекарства</t>
  </si>
  <si>
    <t xml:space="preserve">Просьба оплатить </t>
  </si>
  <si>
    <t xml:space="preserve"> телефон в РФ</t>
  </si>
  <si>
    <t>Сидорова Ирина Сергеевна</t>
  </si>
  <si>
    <t>Приехала с мужем и 3 детьми (3, 5 и 8 лет) из Изюма. Необходима помощь психолога. Требуется невролог для ребенка</t>
  </si>
  <si>
    <t>повторное обращение</t>
  </si>
  <si>
    <t>Иванов</t>
  </si>
  <si>
    <t>8 933 555 55 55</t>
  </si>
  <si>
    <t>Повторное обращение. Необходимы только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</si>
</sst>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d\.m\.yyyy"/>
    <numFmt numFmtId="166" formatCode="d\.m\.yy"/>
    <numFmt numFmtId="167" formatCode="dd&quot;.&quot;mm&quot;.&quot;yy"/>
    <numFmt numFmtId="168" formatCode="ddd&quot;, &quot;dd&quot;. &quot;mm&quot;  &quot;"/>
  </numFmts>
  <fonts count="16">
    <font>
      <sz val="11"/>
      <name val="Calibri"/>
      <scheme val="minor"/>
    </font>
    <font>
      <b/>
      <sz val="14"/>
      <name val="Times New Roman"/>
    </font>
    <font>
      <b/>
      <sz val="11"/>
      <name val="Calibri"/>
    </font>
    <font>
      <sz val="11"/>
      <name val="Times New Roman"/>
    </font>
    <font>
      <sz val="11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b/>
      <sz val="10"/>
      <color rgb="FF000000"/>
      <name val="Roboto"/>
    </font>
    <font>
      <sz val="11"/>
      <name val="Calibri"/>
    </font>
    <font>
      <b/>
      <sz val="14"/>
      <name val="Calibri"/>
    </font>
    <font>
      <b/>
      <sz val="10"/>
      <name val="Calibri"/>
    </font>
    <font>
      <sz val="11"/>
      <color rgb="FF666666"/>
      <name val="Calibri"/>
    </font>
    <font>
      <b/>
      <sz val="11"/>
      <color rgb="FF666666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80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5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168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8" fontId="4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67" fontId="12" fillId="6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166" fontId="4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lang="ru-RU" b="0" i="0">
                <a:solidFill>
                  <a:srgbClr val="757575"/>
                </a:solidFill>
                <a:latin typeface="+mn-lt"/>
              </a:rPr>
              <a:t>Обращения (включая звонки)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Обращения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динамика!$A$2:$A$1026</c:f>
              <c:numCache>
                <c:formatCode>ddd", "dd". "mm"  "</c:formatCode>
                <c:ptCount val="1025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  <c:pt idx="31">
                  <c:v>44927</c:v>
                </c:pt>
                <c:pt idx="32">
                  <c:v>44928</c:v>
                </c:pt>
                <c:pt idx="33">
                  <c:v>44929</c:v>
                </c:pt>
                <c:pt idx="34">
                  <c:v>44930</c:v>
                </c:pt>
                <c:pt idx="35">
                  <c:v>44931</c:v>
                </c:pt>
                <c:pt idx="36">
                  <c:v>44932</c:v>
                </c:pt>
                <c:pt idx="37">
                  <c:v>44933</c:v>
                </c:pt>
                <c:pt idx="38">
                  <c:v>44934</c:v>
                </c:pt>
                <c:pt idx="39">
                  <c:v>44935</c:v>
                </c:pt>
                <c:pt idx="40">
                  <c:v>44936</c:v>
                </c:pt>
                <c:pt idx="41">
                  <c:v>44937</c:v>
                </c:pt>
                <c:pt idx="42">
                  <c:v>44938</c:v>
                </c:pt>
                <c:pt idx="43">
                  <c:v>44939</c:v>
                </c:pt>
                <c:pt idx="44">
                  <c:v>44940</c:v>
                </c:pt>
                <c:pt idx="45">
                  <c:v>44941</c:v>
                </c:pt>
                <c:pt idx="46">
                  <c:v>44942</c:v>
                </c:pt>
                <c:pt idx="47">
                  <c:v>44943</c:v>
                </c:pt>
                <c:pt idx="48">
                  <c:v>44944</c:v>
                </c:pt>
                <c:pt idx="49">
                  <c:v>44945</c:v>
                </c:pt>
                <c:pt idx="50">
                  <c:v>44946</c:v>
                </c:pt>
                <c:pt idx="51">
                  <c:v>44947</c:v>
                </c:pt>
                <c:pt idx="52">
                  <c:v>44948</c:v>
                </c:pt>
                <c:pt idx="53">
                  <c:v>44949</c:v>
                </c:pt>
                <c:pt idx="54">
                  <c:v>44950</c:v>
                </c:pt>
                <c:pt idx="55">
                  <c:v>44951</c:v>
                </c:pt>
                <c:pt idx="56">
                  <c:v>44952</c:v>
                </c:pt>
                <c:pt idx="57">
                  <c:v>44953</c:v>
                </c:pt>
                <c:pt idx="58">
                  <c:v>44954</c:v>
                </c:pt>
                <c:pt idx="59">
                  <c:v>44955</c:v>
                </c:pt>
                <c:pt idx="60">
                  <c:v>44956</c:v>
                </c:pt>
                <c:pt idx="61">
                  <c:v>44957</c:v>
                </c:pt>
                <c:pt idx="62">
                  <c:v>44958</c:v>
                </c:pt>
                <c:pt idx="63">
                  <c:v>44959</c:v>
                </c:pt>
                <c:pt idx="64">
                  <c:v>44960</c:v>
                </c:pt>
                <c:pt idx="65">
                  <c:v>44961</c:v>
                </c:pt>
                <c:pt idx="66">
                  <c:v>44962</c:v>
                </c:pt>
                <c:pt idx="67">
                  <c:v>44963</c:v>
                </c:pt>
                <c:pt idx="68">
                  <c:v>44964</c:v>
                </c:pt>
                <c:pt idx="69">
                  <c:v>44965</c:v>
                </c:pt>
                <c:pt idx="70">
                  <c:v>44966</c:v>
                </c:pt>
                <c:pt idx="71">
                  <c:v>44967</c:v>
                </c:pt>
                <c:pt idx="72">
                  <c:v>44968</c:v>
                </c:pt>
                <c:pt idx="73">
                  <c:v>44969</c:v>
                </c:pt>
                <c:pt idx="74">
                  <c:v>44970</c:v>
                </c:pt>
                <c:pt idx="75">
                  <c:v>44971</c:v>
                </c:pt>
                <c:pt idx="76">
                  <c:v>44972</c:v>
                </c:pt>
                <c:pt idx="77">
                  <c:v>44973</c:v>
                </c:pt>
                <c:pt idx="78">
                  <c:v>44974</c:v>
                </c:pt>
                <c:pt idx="79">
                  <c:v>44975</c:v>
                </c:pt>
                <c:pt idx="80">
                  <c:v>44976</c:v>
                </c:pt>
                <c:pt idx="81">
                  <c:v>44977</c:v>
                </c:pt>
                <c:pt idx="82">
                  <c:v>44978</c:v>
                </c:pt>
                <c:pt idx="83">
                  <c:v>44979</c:v>
                </c:pt>
                <c:pt idx="84">
                  <c:v>44980</c:v>
                </c:pt>
                <c:pt idx="85">
                  <c:v>44981</c:v>
                </c:pt>
              </c:numCache>
            </c:numRef>
          </c:cat>
          <c:val>
            <c:numRef>
              <c:f>динамика!$B$2:$B$1026</c:f>
              <c:numCache>
                <c:formatCode>General</c:formatCode>
                <c:ptCount val="10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41408"/>
        <c:axId val="53482240"/>
      </c:barChart>
      <c:dateAx>
        <c:axId val="5304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 i="0">
                    <a:solidFill>
                      <a:srgbClr val="000000"/>
                    </a:solidFill>
                    <a:latin typeface="+mn-lt"/>
                  </a:rPr>
                  <a:t>Дата</a:t>
                </a:r>
              </a:p>
            </c:rich>
          </c:tx>
          <c:layout/>
          <c:overlay val="0"/>
        </c:title>
        <c:numFmt formatCode="ddd&quot;, &quot;dd&quot;. &quot;mm&quot;  &quot;" sourceLinked="1"/>
        <c:majorTickMark val="none"/>
        <c:minorTickMark val="none"/>
        <c:tickLblPos val="nextTo"/>
        <c:txPr>
          <a:bodyPr rot="-1800000"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53482240"/>
        <c:crosses val="autoZero"/>
        <c:auto val="1"/>
        <c:lblOffset val="100"/>
        <c:baseTimeUnit val="days"/>
      </c:dateAx>
      <c:valAx>
        <c:axId val="53482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b="0" i="0">
                    <a:solidFill>
                      <a:srgbClr val="000000"/>
                    </a:solidFill>
                    <a:latin typeface="+mn-lt"/>
                  </a:rPr>
                  <a:t>Обращения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53041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 rtl="0">
            <a:defRPr b="0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</xdr:row>
      <xdr:rowOff>47625</xdr:rowOff>
    </xdr:from>
    <xdr:ext cx="13554075" cy="4143375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0"/>
  <sheetViews>
    <sheetView tabSelected="1" zoomScale="115" zoomScaleNormal="115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1" sqref="B11"/>
    </sheetView>
  </sheetViews>
  <sheetFormatPr defaultColWidth="14.44140625" defaultRowHeight="15" customHeight="1" outlineLevelCol="1"/>
  <cols>
    <col min="1" max="1" width="5.88671875" customWidth="1"/>
    <col min="2" max="2" width="12.44140625" customWidth="1"/>
    <col min="3" max="3" width="30.33203125" customWidth="1"/>
    <col min="4" max="4" width="19" customWidth="1"/>
    <col min="5" max="5" width="18.5546875" customWidth="1"/>
    <col min="6" max="6" width="14.88671875" customWidth="1"/>
    <col min="7" max="7" width="12.5546875" customWidth="1"/>
    <col min="8" max="8" width="66.33203125" customWidth="1"/>
    <col min="9" max="9" width="8.33203125" customWidth="1"/>
    <col min="10" max="10" width="7.33203125" customWidth="1"/>
    <col min="11" max="11" width="8.88671875" customWidth="1"/>
    <col min="12" max="12" width="7.33203125" customWidth="1"/>
    <col min="13" max="13" width="6.109375" customWidth="1"/>
    <col min="14" max="14" width="4.88671875" customWidth="1"/>
    <col min="15" max="15" width="4.5546875" customWidth="1"/>
    <col min="16" max="16" width="4.6640625" customWidth="1"/>
    <col min="17" max="18" width="6.109375" customWidth="1"/>
    <col min="19" max="19" width="4.6640625" customWidth="1"/>
    <col min="20" max="20" width="5.6640625" customWidth="1"/>
    <col min="21" max="21" width="5.33203125" customWidth="1"/>
    <col min="22" max="22" width="28.109375" customWidth="1"/>
    <col min="23" max="27" width="11" customWidth="1" outlineLevel="1"/>
    <col min="28" max="28" width="40.109375" customWidth="1"/>
  </cols>
  <sheetData>
    <row r="1" spans="1:38" ht="91.5" customHeight="1">
      <c r="A1" s="1"/>
      <c r="B1" s="2" t="s">
        <v>0</v>
      </c>
      <c r="C1" s="2" t="s">
        <v>1</v>
      </c>
      <c r="D1" s="2" t="s">
        <v>2</v>
      </c>
      <c r="E1" s="2" t="s">
        <v>60</v>
      </c>
      <c r="F1" s="3" t="s">
        <v>3</v>
      </c>
      <c r="G1" s="2" t="s">
        <v>4</v>
      </c>
      <c r="H1" s="2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2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5" t="s">
        <v>25</v>
      </c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4.25" customHeight="1">
      <c r="A2" s="7">
        <v>1</v>
      </c>
      <c r="B2" s="8">
        <v>44901</v>
      </c>
      <c r="C2" s="9" t="s">
        <v>26</v>
      </c>
      <c r="D2" s="9" t="s">
        <v>27</v>
      </c>
      <c r="E2" s="9" t="s">
        <v>28</v>
      </c>
      <c r="F2" s="10" t="s">
        <v>29</v>
      </c>
      <c r="G2" s="8"/>
      <c r="H2" s="11" t="s">
        <v>30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9"/>
      <c r="W2" s="9"/>
      <c r="X2" s="9"/>
      <c r="Y2" s="9"/>
      <c r="Z2" s="9"/>
      <c r="AA2" s="9"/>
      <c r="AB2" s="12"/>
    </row>
    <row r="3" spans="1:38" ht="28.8">
      <c r="A3" s="7">
        <v>2</v>
      </c>
      <c r="B3" s="8">
        <v>44901</v>
      </c>
      <c r="C3" s="9" t="s">
        <v>31</v>
      </c>
      <c r="D3" s="9" t="s">
        <v>32</v>
      </c>
      <c r="E3" s="9" t="s">
        <v>28</v>
      </c>
      <c r="F3" s="10" t="s">
        <v>29</v>
      </c>
      <c r="G3" s="8">
        <v>27320</v>
      </c>
      <c r="H3" s="11" t="s">
        <v>33</v>
      </c>
      <c r="I3" s="12">
        <v>1</v>
      </c>
      <c r="J3" s="12"/>
      <c r="K3" s="12">
        <v>1</v>
      </c>
      <c r="L3" s="12">
        <v>1</v>
      </c>
      <c r="M3" s="12">
        <v>1</v>
      </c>
      <c r="N3" s="12"/>
      <c r="O3" s="12"/>
      <c r="P3" s="12"/>
      <c r="Q3" s="12"/>
      <c r="R3" s="12"/>
      <c r="S3" s="12"/>
      <c r="T3" s="12"/>
      <c r="U3" s="12"/>
      <c r="V3" s="9"/>
      <c r="W3" s="9">
        <v>1</v>
      </c>
      <c r="X3" s="9">
        <v>1</v>
      </c>
      <c r="Y3" s="9"/>
      <c r="Z3" s="9"/>
      <c r="AA3" s="9"/>
      <c r="AB3" s="12"/>
    </row>
    <row r="4" spans="1:38" ht="28.8">
      <c r="A4" s="7">
        <v>3</v>
      </c>
      <c r="B4" s="8">
        <v>44901</v>
      </c>
      <c r="C4" s="9" t="s">
        <v>61</v>
      </c>
      <c r="D4" s="9" t="s">
        <v>32</v>
      </c>
      <c r="E4" s="9" t="s">
        <v>65</v>
      </c>
      <c r="F4" s="10" t="s">
        <v>64</v>
      </c>
      <c r="G4" s="8">
        <v>30085</v>
      </c>
      <c r="H4" s="11" t="s">
        <v>62</v>
      </c>
      <c r="I4" s="12">
        <v>2</v>
      </c>
      <c r="J4" s="12"/>
      <c r="K4" s="12">
        <v>5</v>
      </c>
      <c r="L4" s="12">
        <v>1</v>
      </c>
      <c r="M4" s="12"/>
      <c r="N4" s="12"/>
      <c r="O4" s="12">
        <v>1</v>
      </c>
      <c r="P4" s="12"/>
      <c r="Q4" s="12"/>
      <c r="R4" s="12">
        <v>1</v>
      </c>
      <c r="S4" s="12"/>
      <c r="T4" s="12"/>
      <c r="U4" s="12"/>
      <c r="V4" s="9"/>
      <c r="W4" s="9"/>
      <c r="X4" s="9"/>
      <c r="Y4" s="9"/>
      <c r="Z4" s="9"/>
      <c r="AA4" s="9"/>
      <c r="AB4" s="12"/>
    </row>
    <row r="5" spans="1:38" ht="14.25" customHeight="1">
      <c r="A5" s="7">
        <v>4</v>
      </c>
      <c r="B5" s="8">
        <v>44902</v>
      </c>
      <c r="C5" s="15" t="s">
        <v>31</v>
      </c>
      <c r="D5" s="9" t="s">
        <v>63</v>
      </c>
      <c r="E5" s="15" t="s">
        <v>28</v>
      </c>
      <c r="F5" s="10" t="s">
        <v>64</v>
      </c>
      <c r="G5" s="8">
        <v>27320</v>
      </c>
      <c r="H5" s="11" t="s">
        <v>66</v>
      </c>
      <c r="I5" s="12">
        <v>1</v>
      </c>
      <c r="J5" s="12"/>
      <c r="K5" s="12"/>
      <c r="L5" s="12">
        <v>1</v>
      </c>
      <c r="M5" s="12"/>
      <c r="N5" s="12"/>
      <c r="O5" s="12"/>
      <c r="P5" s="12"/>
      <c r="Q5" s="12"/>
      <c r="R5" s="12"/>
      <c r="S5" s="12"/>
      <c r="T5" s="12"/>
      <c r="U5" s="12"/>
      <c r="V5" s="9"/>
      <c r="W5" s="9"/>
      <c r="X5" s="9"/>
      <c r="Y5" s="9"/>
      <c r="Z5" s="9"/>
      <c r="AA5" s="9"/>
      <c r="AB5" s="12"/>
    </row>
    <row r="6" spans="1:38" ht="14.25" customHeight="1">
      <c r="A6" s="7"/>
      <c r="B6" s="8"/>
      <c r="C6" s="9"/>
      <c r="D6" s="9"/>
      <c r="E6" s="9"/>
      <c r="F6" s="10"/>
      <c r="G6" s="8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9"/>
      <c r="W6" s="9"/>
      <c r="X6" s="9"/>
      <c r="Y6" s="9"/>
      <c r="Z6" s="9"/>
      <c r="AA6" s="9"/>
      <c r="AB6" s="12"/>
    </row>
    <row r="7" spans="1:38" ht="14.25" customHeight="1">
      <c r="A7" s="7"/>
      <c r="B7" s="8"/>
      <c r="C7" s="9"/>
      <c r="D7" s="9"/>
      <c r="E7" s="9"/>
      <c r="F7" s="10"/>
      <c r="G7" s="8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9"/>
      <c r="W7" s="9"/>
      <c r="X7" s="9"/>
      <c r="Y7" s="9"/>
      <c r="Z7" s="9"/>
      <c r="AA7" s="9"/>
      <c r="AB7" s="12"/>
    </row>
    <row r="8" spans="1:38" ht="14.25" customHeight="1">
      <c r="A8" s="7"/>
      <c r="B8" s="8"/>
      <c r="C8" s="9"/>
      <c r="D8" s="9"/>
      <c r="E8" s="9"/>
      <c r="F8" s="10"/>
      <c r="G8" s="8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9"/>
      <c r="W8" s="9"/>
      <c r="X8" s="9"/>
      <c r="Y8" s="9"/>
      <c r="Z8" s="9"/>
      <c r="AA8" s="9"/>
      <c r="AB8" s="12"/>
    </row>
    <row r="9" spans="1:38" ht="14.25" customHeight="1">
      <c r="A9" s="7"/>
      <c r="B9" s="8"/>
      <c r="C9" s="9"/>
      <c r="D9" s="9"/>
      <c r="E9" s="9"/>
      <c r="F9" s="10"/>
      <c r="G9" s="8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9"/>
      <c r="W9" s="9"/>
      <c r="X9" s="9"/>
      <c r="Y9" s="9"/>
      <c r="Z9" s="9"/>
      <c r="AA9" s="9"/>
      <c r="AB9" s="12"/>
    </row>
    <row r="10" spans="1:38" ht="14.25" customHeight="1">
      <c r="A10" s="7"/>
      <c r="B10" s="8"/>
      <c r="C10" s="9"/>
      <c r="D10" s="9"/>
      <c r="E10" s="9"/>
      <c r="F10" s="10"/>
      <c r="G10" s="14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9"/>
      <c r="W10" s="9"/>
      <c r="X10" s="9"/>
      <c r="Y10" s="9"/>
      <c r="Z10" s="9"/>
      <c r="AA10" s="9"/>
      <c r="AB10" s="12"/>
    </row>
    <row r="11" spans="1:38" ht="14.25" customHeight="1">
      <c r="A11" s="7"/>
      <c r="B11" s="8"/>
      <c r="C11" s="9"/>
      <c r="D11" s="9"/>
      <c r="E11" s="9"/>
      <c r="F11" s="10"/>
      <c r="G11" s="8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9"/>
      <c r="W11" s="9"/>
      <c r="X11" s="9"/>
      <c r="Y11" s="9"/>
      <c r="Z11" s="9"/>
      <c r="AA11" s="9"/>
      <c r="AB11" s="12"/>
    </row>
    <row r="12" spans="1:38" ht="14.25" customHeight="1">
      <c r="A12" s="7"/>
      <c r="B12" s="8"/>
      <c r="C12" s="9"/>
      <c r="D12" s="9"/>
      <c r="E12" s="9"/>
      <c r="F12" s="10"/>
      <c r="G12" s="8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9"/>
      <c r="W12" s="9"/>
      <c r="X12" s="9"/>
      <c r="Y12" s="9"/>
      <c r="Z12" s="9"/>
      <c r="AA12" s="9"/>
      <c r="AB12" s="12"/>
    </row>
    <row r="13" spans="1:38" ht="14.25" customHeight="1">
      <c r="A13" s="7"/>
      <c r="B13" s="8"/>
      <c r="C13" s="9"/>
      <c r="D13" s="9"/>
      <c r="E13" s="9"/>
      <c r="F13" s="10"/>
      <c r="G13" s="8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"/>
      <c r="W13" s="9"/>
      <c r="X13" s="9"/>
      <c r="Y13" s="9"/>
      <c r="Z13" s="9"/>
      <c r="AA13" s="9"/>
      <c r="AB13" s="12"/>
    </row>
    <row r="14" spans="1:38" ht="14.25" customHeight="1">
      <c r="A14" s="7"/>
      <c r="B14" s="8"/>
      <c r="C14" s="9"/>
      <c r="D14" s="9"/>
      <c r="E14" s="9"/>
      <c r="F14" s="10"/>
      <c r="G14" s="8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9"/>
      <c r="W14" s="9"/>
      <c r="X14" s="9"/>
      <c r="Y14" s="9"/>
      <c r="Z14" s="9"/>
      <c r="AA14" s="9"/>
      <c r="AB14" s="12"/>
    </row>
    <row r="15" spans="1:38" ht="14.25" customHeight="1">
      <c r="A15" s="7"/>
      <c r="B15" s="8"/>
      <c r="C15" s="9"/>
      <c r="D15" s="9"/>
      <c r="E15" s="9"/>
      <c r="F15" s="10"/>
      <c r="G15" s="14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9"/>
      <c r="W15" s="9"/>
      <c r="X15" s="9"/>
      <c r="Y15" s="9"/>
      <c r="Z15" s="9"/>
      <c r="AA15" s="9"/>
      <c r="AB15" s="12"/>
    </row>
    <row r="16" spans="1:38" ht="14.25" customHeight="1">
      <c r="A16" s="7"/>
      <c r="B16" s="8"/>
      <c r="C16" s="9"/>
      <c r="D16" s="9"/>
      <c r="E16" s="9"/>
      <c r="F16" s="10"/>
      <c r="G16" s="8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9"/>
      <c r="W16" s="9"/>
      <c r="X16" s="9"/>
      <c r="Y16" s="9"/>
      <c r="Z16" s="9"/>
      <c r="AA16" s="9"/>
      <c r="AB16" s="12"/>
    </row>
    <row r="17" spans="1:28" ht="14.25" customHeight="1">
      <c r="A17" s="7"/>
      <c r="B17" s="8"/>
      <c r="C17" s="9"/>
      <c r="D17" s="9"/>
      <c r="E17" s="9"/>
      <c r="F17" s="10"/>
      <c r="G17" s="14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9"/>
      <c r="W17" s="9"/>
      <c r="X17" s="9"/>
      <c r="Y17" s="9"/>
      <c r="Z17" s="9"/>
      <c r="AA17" s="9"/>
      <c r="AB17" s="12"/>
    </row>
    <row r="18" spans="1:28" ht="14.25" customHeight="1">
      <c r="A18" s="7"/>
      <c r="B18" s="8"/>
      <c r="C18" s="9"/>
      <c r="D18" s="9"/>
      <c r="E18" s="9"/>
      <c r="F18" s="10"/>
      <c r="G18" s="8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9"/>
      <c r="W18" s="9"/>
      <c r="X18" s="9"/>
      <c r="Y18" s="9"/>
      <c r="Z18" s="9"/>
      <c r="AA18" s="9"/>
      <c r="AB18" s="12"/>
    </row>
    <row r="19" spans="1:28" ht="14.25" customHeight="1">
      <c r="A19" s="7"/>
      <c r="B19" s="8"/>
      <c r="C19" s="9"/>
      <c r="D19" s="9"/>
      <c r="E19" s="9"/>
      <c r="F19" s="10"/>
      <c r="G19" s="14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9"/>
      <c r="W19" s="9"/>
      <c r="X19" s="9"/>
      <c r="Y19" s="9"/>
      <c r="Z19" s="9"/>
      <c r="AA19" s="9"/>
      <c r="AB19" s="12"/>
    </row>
    <row r="20" spans="1:28" ht="14.25" customHeight="1">
      <c r="A20" s="7"/>
      <c r="B20" s="8"/>
      <c r="C20" s="15"/>
      <c r="D20" s="9"/>
      <c r="E20" s="9"/>
      <c r="F20" s="10"/>
      <c r="G20" s="8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9"/>
      <c r="W20" s="9"/>
      <c r="X20" s="9"/>
      <c r="Y20" s="9"/>
      <c r="Z20" s="9"/>
      <c r="AA20" s="9"/>
      <c r="AB20" s="12"/>
    </row>
    <row r="21" spans="1:28" ht="14.25" customHeight="1">
      <c r="A21" s="7"/>
      <c r="B21" s="8"/>
      <c r="C21" s="9"/>
      <c r="D21" s="9"/>
      <c r="E21" s="9"/>
      <c r="F21" s="10"/>
      <c r="G21" s="14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9"/>
      <c r="W21" s="9"/>
      <c r="X21" s="9"/>
      <c r="Y21" s="9"/>
      <c r="Z21" s="9"/>
      <c r="AA21" s="9"/>
      <c r="AB21" s="12"/>
    </row>
    <row r="22" spans="1:28" ht="14.25" customHeight="1">
      <c r="A22" s="7"/>
      <c r="B22" s="8"/>
      <c r="C22" s="9"/>
      <c r="D22" s="9"/>
      <c r="E22" s="9"/>
      <c r="F22" s="10"/>
      <c r="G22" s="8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9"/>
      <c r="W22" s="9"/>
      <c r="X22" s="9"/>
      <c r="Y22" s="9"/>
      <c r="Z22" s="9"/>
      <c r="AA22" s="9"/>
      <c r="AB22" s="12"/>
    </row>
    <row r="23" spans="1:28" ht="14.25" customHeight="1">
      <c r="A23" s="7"/>
      <c r="B23" s="8"/>
      <c r="C23" s="9"/>
      <c r="D23" s="9"/>
      <c r="E23" s="9"/>
      <c r="F23" s="10"/>
      <c r="G23" s="14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9"/>
      <c r="W23" s="9"/>
      <c r="X23" s="9"/>
      <c r="Y23" s="9"/>
      <c r="Z23" s="9"/>
      <c r="AA23" s="9"/>
      <c r="AB23" s="12"/>
    </row>
    <row r="24" spans="1:28" ht="14.25" customHeight="1">
      <c r="A24" s="7"/>
      <c r="B24" s="8"/>
      <c r="C24" s="9"/>
      <c r="D24" s="9"/>
      <c r="E24" s="9"/>
      <c r="F24" s="10"/>
      <c r="G24" s="8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9"/>
      <c r="W24" s="9"/>
      <c r="X24" s="9"/>
      <c r="Y24" s="9"/>
      <c r="Z24" s="9"/>
      <c r="AA24" s="9"/>
      <c r="AB24" s="12"/>
    </row>
    <row r="25" spans="1:28" ht="14.25" customHeight="1">
      <c r="A25" s="7"/>
      <c r="B25" s="8"/>
      <c r="C25" s="9"/>
      <c r="D25" s="9"/>
      <c r="E25" s="9"/>
      <c r="F25" s="10"/>
      <c r="G25" s="8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9"/>
      <c r="W25" s="9"/>
      <c r="X25" s="9"/>
      <c r="Y25" s="9"/>
      <c r="Z25" s="9"/>
      <c r="AA25" s="9"/>
      <c r="AB25" s="12"/>
    </row>
    <row r="26" spans="1:28" ht="14.25" customHeight="1">
      <c r="A26" s="7"/>
      <c r="B26" s="8"/>
      <c r="C26" s="9"/>
      <c r="D26" s="9"/>
      <c r="E26" s="9"/>
      <c r="F26" s="10"/>
      <c r="G26" s="8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9"/>
      <c r="W26" s="9"/>
      <c r="X26" s="9"/>
      <c r="Y26" s="9"/>
      <c r="Z26" s="9"/>
      <c r="AA26" s="9"/>
      <c r="AB26" s="12"/>
    </row>
    <row r="27" spans="1:28" ht="14.25" customHeight="1">
      <c r="A27" s="7"/>
      <c r="B27" s="8"/>
      <c r="C27" s="9"/>
      <c r="D27" s="9"/>
      <c r="E27" s="9"/>
      <c r="F27" s="10"/>
      <c r="G27" s="8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9"/>
      <c r="W27" s="9"/>
      <c r="X27" s="9"/>
      <c r="Y27" s="9"/>
      <c r="Z27" s="9"/>
      <c r="AA27" s="9"/>
      <c r="AB27" s="12"/>
    </row>
    <row r="28" spans="1:28" ht="14.25" customHeight="1">
      <c r="A28" s="7"/>
      <c r="B28" s="8"/>
      <c r="C28" s="9"/>
      <c r="D28" s="9"/>
      <c r="E28" s="9"/>
      <c r="F28" s="10"/>
      <c r="G28" s="8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9"/>
      <c r="W28" s="9"/>
      <c r="X28" s="9"/>
      <c r="Y28" s="9"/>
      <c r="Z28" s="9"/>
      <c r="AA28" s="9"/>
      <c r="AB28" s="12"/>
    </row>
    <row r="29" spans="1:28" ht="14.25" customHeight="1">
      <c r="A29" s="7"/>
      <c r="B29" s="8"/>
      <c r="C29" s="9"/>
      <c r="D29" s="9"/>
      <c r="E29" s="9"/>
      <c r="F29" s="10"/>
      <c r="G29" s="8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9"/>
      <c r="W29" s="9"/>
      <c r="X29" s="9"/>
      <c r="Y29" s="9"/>
      <c r="Z29" s="9"/>
      <c r="AA29" s="9"/>
      <c r="AB29" s="12"/>
    </row>
    <row r="30" spans="1:28" ht="14.25" customHeight="1">
      <c r="A30" s="7"/>
      <c r="B30" s="8"/>
      <c r="C30" s="16"/>
      <c r="D30" s="9"/>
      <c r="E30" s="9"/>
      <c r="F30" s="10"/>
      <c r="G30" s="14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9"/>
      <c r="W30" s="9"/>
      <c r="X30" s="9"/>
      <c r="Y30" s="9"/>
      <c r="Z30" s="9"/>
      <c r="AA30" s="9"/>
      <c r="AB30" s="12"/>
    </row>
    <row r="31" spans="1:28" ht="14.25" customHeight="1">
      <c r="A31" s="7"/>
      <c r="B31" s="8"/>
      <c r="C31" s="9"/>
      <c r="D31" s="9"/>
      <c r="E31" s="9"/>
      <c r="F31" s="10"/>
      <c r="G31" s="8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9"/>
      <c r="W31" s="9"/>
      <c r="X31" s="9"/>
      <c r="Y31" s="9"/>
      <c r="Z31" s="9"/>
      <c r="AA31" s="9"/>
      <c r="AB31" s="13"/>
    </row>
    <row r="32" spans="1:28" ht="14.25" customHeight="1">
      <c r="A32" s="7"/>
      <c r="B32" s="8"/>
      <c r="C32" s="9"/>
      <c r="D32" s="9"/>
      <c r="E32" s="9"/>
      <c r="F32" s="10"/>
      <c r="G32" s="8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9"/>
      <c r="W32" s="9"/>
      <c r="X32" s="9"/>
      <c r="Y32" s="9"/>
      <c r="Z32" s="9"/>
      <c r="AA32" s="9"/>
      <c r="AB32" s="12"/>
    </row>
    <row r="33" spans="1:28" ht="14.25" customHeight="1">
      <c r="A33" s="7"/>
      <c r="B33" s="8"/>
      <c r="C33" s="9"/>
      <c r="D33" s="9"/>
      <c r="E33" s="9"/>
      <c r="F33" s="10"/>
      <c r="G33" s="8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9"/>
      <c r="W33" s="9"/>
      <c r="X33" s="9"/>
      <c r="Y33" s="9"/>
      <c r="Z33" s="9"/>
      <c r="AA33" s="9"/>
      <c r="AB33" s="17"/>
    </row>
    <row r="34" spans="1:28" ht="14.25" customHeight="1">
      <c r="A34" s="7"/>
      <c r="B34" s="8"/>
      <c r="C34" s="9"/>
      <c r="D34" s="9"/>
      <c r="E34" s="9"/>
      <c r="F34" s="10"/>
      <c r="G34" s="8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9"/>
      <c r="W34" s="9"/>
      <c r="X34" s="9"/>
      <c r="Y34" s="9"/>
      <c r="Z34" s="9"/>
      <c r="AA34" s="9"/>
      <c r="AB34" s="12"/>
    </row>
    <row r="35" spans="1:28" ht="14.25" customHeight="1">
      <c r="A35" s="7"/>
      <c r="B35" s="8"/>
      <c r="C35" s="9"/>
      <c r="D35" s="9"/>
      <c r="E35" s="9"/>
      <c r="F35" s="10"/>
      <c r="G35" s="8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9"/>
      <c r="W35" s="9"/>
      <c r="X35" s="9"/>
      <c r="Y35" s="9"/>
      <c r="Z35" s="9"/>
      <c r="AA35" s="9"/>
      <c r="AB35" s="12"/>
    </row>
    <row r="36" spans="1:28" ht="14.25" customHeight="1">
      <c r="A36" s="7"/>
      <c r="B36" s="8"/>
      <c r="C36" s="9"/>
      <c r="D36" s="9"/>
      <c r="E36" s="9"/>
      <c r="F36" s="10"/>
      <c r="G36" s="8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9"/>
      <c r="W36" s="9"/>
      <c r="X36" s="9"/>
      <c r="Y36" s="9"/>
      <c r="Z36" s="9"/>
      <c r="AA36" s="9"/>
      <c r="AB36" s="12"/>
    </row>
    <row r="37" spans="1:28" ht="14.25" customHeight="1">
      <c r="A37" s="7"/>
      <c r="B37" s="8"/>
      <c r="C37" s="9"/>
      <c r="D37" s="9"/>
      <c r="E37" s="9"/>
      <c r="F37" s="10"/>
      <c r="G37" s="14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9"/>
      <c r="W37" s="9"/>
      <c r="X37" s="9"/>
      <c r="Y37" s="9"/>
      <c r="Z37" s="9"/>
      <c r="AA37" s="9"/>
      <c r="AB37" s="12"/>
    </row>
    <row r="38" spans="1:28" ht="14.25" customHeight="1">
      <c r="A38" s="7"/>
      <c r="B38" s="14"/>
      <c r="C38" s="9"/>
      <c r="D38" s="9"/>
      <c r="E38" s="9"/>
      <c r="F38" s="10"/>
      <c r="G38" s="18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9"/>
      <c r="W38" s="9"/>
      <c r="X38" s="9"/>
      <c r="Y38" s="9"/>
      <c r="Z38" s="9"/>
      <c r="AA38" s="9"/>
      <c r="AB38" s="12"/>
    </row>
    <row r="39" spans="1:28" ht="14.25" customHeight="1">
      <c r="A39" s="7"/>
      <c r="B39" s="8"/>
      <c r="C39" s="9"/>
      <c r="D39" s="9"/>
      <c r="E39" s="9"/>
      <c r="F39" s="10"/>
      <c r="G39" s="8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9"/>
      <c r="W39" s="9"/>
      <c r="X39" s="9"/>
      <c r="Y39" s="9"/>
      <c r="Z39" s="9"/>
      <c r="AA39" s="9"/>
      <c r="AB39" s="12"/>
    </row>
    <row r="40" spans="1:28" ht="14.25" customHeight="1">
      <c r="A40" s="7"/>
      <c r="B40" s="8"/>
      <c r="C40" s="9"/>
      <c r="D40" s="9"/>
      <c r="E40" s="9"/>
      <c r="F40" s="10"/>
      <c r="G40" s="14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9"/>
      <c r="W40" s="9"/>
      <c r="X40" s="9"/>
      <c r="Y40" s="9"/>
      <c r="Z40" s="9"/>
      <c r="AA40" s="9"/>
      <c r="AB40" s="12"/>
    </row>
    <row r="41" spans="1:28" ht="14.25" customHeight="1">
      <c r="A41" s="7"/>
      <c r="B41" s="8"/>
      <c r="C41" s="9"/>
      <c r="D41" s="9"/>
      <c r="E41" s="12"/>
      <c r="F41" s="10"/>
      <c r="G41" s="8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9"/>
      <c r="W41" s="9"/>
      <c r="X41" s="9"/>
      <c r="Y41" s="9"/>
      <c r="Z41" s="9"/>
      <c r="AA41" s="9"/>
      <c r="AB41" s="12"/>
    </row>
    <row r="42" spans="1:28" ht="14.25" customHeight="1">
      <c r="A42" s="7"/>
      <c r="B42" s="8"/>
      <c r="C42" s="9"/>
      <c r="D42" s="9"/>
      <c r="E42" s="9"/>
      <c r="F42" s="10"/>
      <c r="G42" s="8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9"/>
      <c r="W42" s="9"/>
      <c r="X42" s="9"/>
      <c r="Y42" s="9"/>
      <c r="Z42" s="9"/>
      <c r="AA42" s="9"/>
      <c r="AB42" s="12"/>
    </row>
    <row r="43" spans="1:28" ht="14.25" customHeight="1">
      <c r="A43" s="7"/>
      <c r="B43" s="8"/>
      <c r="C43" s="15"/>
      <c r="D43" s="9"/>
      <c r="E43" s="9"/>
      <c r="F43" s="10"/>
      <c r="G43" s="14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9"/>
      <c r="W43" s="9"/>
      <c r="X43" s="9"/>
      <c r="Y43" s="9"/>
      <c r="Z43" s="9"/>
      <c r="AA43" s="9"/>
      <c r="AB43" s="12"/>
    </row>
    <row r="44" spans="1:28" ht="14.25" customHeight="1">
      <c r="A44" s="7"/>
      <c r="B44" s="8"/>
      <c r="C44" s="15"/>
      <c r="D44" s="9"/>
      <c r="E44" s="9"/>
      <c r="F44" s="10"/>
      <c r="G44" s="14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9"/>
      <c r="W44" s="9"/>
      <c r="X44" s="9"/>
      <c r="Y44" s="9"/>
      <c r="Z44" s="9"/>
      <c r="AA44" s="9"/>
      <c r="AB44" s="12"/>
    </row>
    <row r="45" spans="1:28" ht="14.25" customHeight="1">
      <c r="A45" s="7"/>
      <c r="B45" s="8"/>
      <c r="C45" s="9"/>
      <c r="D45" s="9"/>
      <c r="E45" s="9"/>
      <c r="F45" s="10"/>
      <c r="G45" s="8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9"/>
      <c r="W45" s="9"/>
      <c r="X45" s="9"/>
      <c r="Y45" s="9"/>
      <c r="Z45" s="9"/>
      <c r="AA45" s="9"/>
      <c r="AB45" s="12"/>
    </row>
    <row r="46" spans="1:28" ht="14.25" customHeight="1">
      <c r="A46" s="7"/>
      <c r="B46" s="8"/>
      <c r="C46" s="9"/>
      <c r="D46" s="9"/>
      <c r="E46" s="9"/>
      <c r="F46" s="10"/>
      <c r="G46" s="8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9"/>
      <c r="W46" s="9"/>
      <c r="X46" s="9"/>
      <c r="Y46" s="9"/>
      <c r="Z46" s="9"/>
      <c r="AA46" s="9"/>
      <c r="AB46" s="12"/>
    </row>
    <row r="47" spans="1:28" ht="14.25" customHeight="1">
      <c r="A47" s="7"/>
      <c r="B47" s="8"/>
      <c r="C47" s="9"/>
      <c r="D47" s="9"/>
      <c r="E47" s="9"/>
      <c r="F47" s="10"/>
      <c r="G47" s="8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9"/>
      <c r="W47" s="9"/>
      <c r="X47" s="9"/>
      <c r="Y47" s="9"/>
      <c r="Z47" s="9"/>
      <c r="AA47" s="9"/>
      <c r="AB47" s="12"/>
    </row>
    <row r="48" spans="1:28" ht="14.25" customHeight="1">
      <c r="A48" s="7"/>
      <c r="B48" s="8"/>
      <c r="C48" s="9"/>
      <c r="D48" s="9"/>
      <c r="E48" s="9"/>
      <c r="F48" s="10"/>
      <c r="G48" s="8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9"/>
      <c r="W48" s="9"/>
      <c r="X48" s="9"/>
      <c r="Y48" s="9"/>
      <c r="Z48" s="9"/>
      <c r="AA48" s="9"/>
      <c r="AB48" s="12"/>
    </row>
    <row r="49" spans="1:28" ht="14.25" customHeight="1">
      <c r="A49" s="7"/>
      <c r="B49" s="8"/>
      <c r="C49" s="9"/>
      <c r="D49" s="9"/>
      <c r="E49" s="12"/>
      <c r="F49" s="10"/>
      <c r="G49" s="19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9"/>
      <c r="W49" s="9"/>
      <c r="X49" s="9"/>
      <c r="Y49" s="9"/>
      <c r="Z49" s="9"/>
      <c r="AA49" s="9"/>
      <c r="AB49" s="12"/>
    </row>
    <row r="50" spans="1:28" ht="14.25" customHeight="1">
      <c r="A50" s="7"/>
      <c r="B50" s="8"/>
      <c r="C50" s="9"/>
      <c r="D50" s="9"/>
      <c r="E50" s="9"/>
      <c r="F50" s="10"/>
      <c r="G50" s="8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9"/>
      <c r="W50" s="9"/>
      <c r="X50" s="9"/>
      <c r="Y50" s="9"/>
      <c r="Z50" s="9"/>
      <c r="AA50" s="9"/>
      <c r="AB50" s="12"/>
    </row>
    <row r="51" spans="1:28" ht="14.25" customHeight="1">
      <c r="A51" s="7"/>
      <c r="B51" s="8"/>
      <c r="C51" s="9"/>
      <c r="D51" s="9"/>
      <c r="E51" s="9"/>
      <c r="F51" s="10"/>
      <c r="G51" s="8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9"/>
      <c r="W51" s="9"/>
      <c r="X51" s="9"/>
      <c r="Y51" s="9"/>
      <c r="Z51" s="9"/>
      <c r="AA51" s="9"/>
      <c r="AB51" s="12"/>
    </row>
    <row r="52" spans="1:28" ht="14.25" customHeight="1">
      <c r="A52" s="7"/>
      <c r="B52" s="8"/>
      <c r="C52" s="9"/>
      <c r="D52" s="9"/>
      <c r="E52" s="9"/>
      <c r="F52" s="10"/>
      <c r="G52" s="8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9"/>
      <c r="W52" s="9"/>
      <c r="X52" s="9"/>
      <c r="Y52" s="9"/>
      <c r="Z52" s="9"/>
      <c r="AA52" s="9"/>
      <c r="AB52" s="12"/>
    </row>
    <row r="53" spans="1:28" ht="14.25" customHeight="1">
      <c r="A53" s="7"/>
      <c r="B53" s="8"/>
      <c r="C53" s="9"/>
      <c r="D53" s="9"/>
      <c r="E53" s="9"/>
      <c r="F53" s="10"/>
      <c r="G53" s="8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9"/>
      <c r="W53" s="9"/>
      <c r="X53" s="9"/>
      <c r="Y53" s="9"/>
      <c r="Z53" s="9"/>
      <c r="AA53" s="9"/>
      <c r="AB53" s="12"/>
    </row>
    <row r="54" spans="1:28" ht="14.25" customHeight="1">
      <c r="A54" s="7"/>
      <c r="B54" s="8"/>
      <c r="C54" s="9"/>
      <c r="D54" s="9"/>
      <c r="E54" s="9"/>
      <c r="F54" s="10"/>
      <c r="G54" s="8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9"/>
      <c r="W54" s="9"/>
      <c r="X54" s="9"/>
      <c r="Y54" s="9"/>
      <c r="Z54" s="9"/>
      <c r="AA54" s="9"/>
      <c r="AB54" s="12"/>
    </row>
    <row r="55" spans="1:28" ht="14.25" customHeight="1">
      <c r="A55" s="7"/>
      <c r="B55" s="8"/>
      <c r="C55" s="9"/>
      <c r="D55" s="9"/>
      <c r="E55" s="9"/>
      <c r="F55" s="10"/>
      <c r="G55" s="8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9"/>
      <c r="W55" s="9"/>
      <c r="X55" s="9"/>
      <c r="Y55" s="9"/>
      <c r="Z55" s="9"/>
      <c r="AA55" s="9"/>
      <c r="AB55" s="12"/>
    </row>
    <row r="56" spans="1:28" ht="14.25" customHeight="1">
      <c r="A56" s="7"/>
      <c r="B56" s="8"/>
      <c r="C56" s="9"/>
      <c r="D56" s="9"/>
      <c r="E56" s="9"/>
      <c r="F56" s="10"/>
      <c r="G56" s="8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9"/>
      <c r="W56" s="9"/>
      <c r="X56" s="9"/>
      <c r="Y56" s="9"/>
      <c r="Z56" s="9"/>
      <c r="AA56" s="9"/>
      <c r="AB56" s="12"/>
    </row>
    <row r="57" spans="1:28" ht="14.25" customHeight="1">
      <c r="A57" s="7"/>
      <c r="B57" s="8"/>
      <c r="C57" s="9"/>
      <c r="D57" s="9"/>
      <c r="E57" s="9"/>
      <c r="F57" s="10"/>
      <c r="G57" s="8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9"/>
      <c r="W57" s="9"/>
      <c r="X57" s="9"/>
      <c r="Y57" s="9"/>
      <c r="Z57" s="9"/>
      <c r="AA57" s="9"/>
      <c r="AB57" s="12"/>
    </row>
    <row r="58" spans="1:28" ht="14.25" customHeight="1">
      <c r="A58" s="7"/>
      <c r="B58" s="8"/>
      <c r="C58" s="9"/>
      <c r="D58" s="9"/>
      <c r="E58" s="9"/>
      <c r="F58" s="10"/>
      <c r="G58" s="8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9"/>
      <c r="W58" s="9"/>
      <c r="X58" s="9"/>
      <c r="Y58" s="9"/>
      <c r="Z58" s="9"/>
      <c r="AA58" s="9"/>
      <c r="AB58" s="12"/>
    </row>
    <row r="59" spans="1:28" ht="14.25" customHeight="1">
      <c r="A59" s="7"/>
      <c r="B59" s="8"/>
      <c r="C59" s="9"/>
      <c r="D59" s="9"/>
      <c r="E59" s="9"/>
      <c r="F59" s="10"/>
      <c r="G59" s="14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9"/>
      <c r="W59" s="9"/>
      <c r="X59" s="9"/>
      <c r="Y59" s="9"/>
      <c r="Z59" s="9"/>
      <c r="AA59" s="9"/>
      <c r="AB59" s="12"/>
    </row>
    <row r="60" spans="1:28" ht="14.25" customHeight="1">
      <c r="A60" s="7"/>
      <c r="B60" s="8"/>
      <c r="C60" s="9"/>
      <c r="D60" s="9"/>
      <c r="E60" s="9"/>
      <c r="F60" s="10"/>
      <c r="G60" s="8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9"/>
      <c r="W60" s="9"/>
      <c r="X60" s="9"/>
      <c r="Y60" s="9"/>
      <c r="Z60" s="9"/>
      <c r="AA60" s="9"/>
      <c r="AB60" s="12"/>
    </row>
    <row r="61" spans="1:28" ht="14.25" customHeight="1">
      <c r="A61" s="7"/>
      <c r="B61" s="8"/>
      <c r="C61" s="15"/>
      <c r="D61" s="9"/>
      <c r="E61" s="9"/>
      <c r="F61" s="10"/>
      <c r="G61" s="14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9"/>
      <c r="W61" s="9"/>
      <c r="X61" s="9"/>
      <c r="Y61" s="9"/>
      <c r="Z61" s="9"/>
      <c r="AA61" s="9"/>
      <c r="AB61" s="12"/>
    </row>
    <row r="62" spans="1:28" ht="14.25" customHeight="1">
      <c r="A62" s="7"/>
      <c r="B62" s="8"/>
      <c r="C62" s="9"/>
      <c r="D62" s="9"/>
      <c r="E62" s="9"/>
      <c r="F62" s="10"/>
      <c r="G62" s="8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9"/>
      <c r="W62" s="9"/>
      <c r="X62" s="9"/>
      <c r="Y62" s="9"/>
      <c r="Z62" s="9"/>
      <c r="AA62" s="9"/>
      <c r="AB62" s="12"/>
    </row>
    <row r="63" spans="1:28" ht="14.25" customHeight="1">
      <c r="A63" s="7"/>
      <c r="B63" s="8"/>
      <c r="C63" s="9"/>
      <c r="D63" s="9"/>
      <c r="E63" s="9"/>
      <c r="F63" s="10"/>
      <c r="G63" s="8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9"/>
      <c r="W63" s="9"/>
      <c r="X63" s="9"/>
      <c r="Y63" s="9"/>
      <c r="Z63" s="9"/>
      <c r="AA63" s="9"/>
      <c r="AB63" s="12"/>
    </row>
    <row r="64" spans="1:28" ht="14.25" customHeight="1">
      <c r="A64" s="7"/>
      <c r="B64" s="8"/>
      <c r="C64" s="9"/>
      <c r="D64" s="9"/>
      <c r="E64" s="9"/>
      <c r="F64" s="10"/>
      <c r="G64" s="8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9"/>
      <c r="W64" s="9"/>
      <c r="X64" s="9"/>
      <c r="Y64" s="9"/>
      <c r="Z64" s="9"/>
      <c r="AA64" s="9"/>
      <c r="AB64" s="12"/>
    </row>
    <row r="65" spans="1:28" ht="14.25" customHeight="1">
      <c r="A65" s="7"/>
      <c r="B65" s="8"/>
      <c r="C65" s="9"/>
      <c r="D65" s="9"/>
      <c r="E65" s="9"/>
      <c r="F65" s="10"/>
      <c r="G65" s="8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9"/>
      <c r="W65" s="9"/>
      <c r="X65" s="9"/>
      <c r="Y65" s="9"/>
      <c r="Z65" s="9"/>
      <c r="AA65" s="9"/>
      <c r="AB65" s="12"/>
    </row>
    <row r="66" spans="1:28" ht="14.25" customHeight="1">
      <c r="A66" s="7"/>
      <c r="B66" s="8"/>
      <c r="C66" s="9"/>
      <c r="D66" s="9"/>
      <c r="E66" s="9"/>
      <c r="F66" s="10"/>
      <c r="G66" s="8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9"/>
      <c r="W66" s="9"/>
      <c r="X66" s="9"/>
      <c r="Y66" s="9"/>
      <c r="Z66" s="9"/>
      <c r="AA66" s="9"/>
      <c r="AB66" s="12"/>
    </row>
    <row r="67" spans="1:28" ht="14.25" customHeight="1">
      <c r="A67" s="7"/>
      <c r="B67" s="8"/>
      <c r="C67" s="9"/>
      <c r="D67" s="9"/>
      <c r="E67" s="9"/>
      <c r="F67" s="10"/>
      <c r="G67" s="8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9"/>
      <c r="W67" s="9"/>
      <c r="X67" s="9"/>
      <c r="Y67" s="9"/>
      <c r="Z67" s="9"/>
      <c r="AA67" s="9"/>
      <c r="AB67" s="12"/>
    </row>
    <row r="68" spans="1:28" ht="14.25" customHeight="1">
      <c r="A68" s="7"/>
      <c r="B68" s="8"/>
      <c r="C68" s="9"/>
      <c r="D68" s="9"/>
      <c r="E68" s="9"/>
      <c r="F68" s="10"/>
      <c r="G68" s="8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9"/>
      <c r="W68" s="9"/>
      <c r="X68" s="9"/>
      <c r="Y68" s="9"/>
      <c r="Z68" s="9"/>
      <c r="AA68" s="9"/>
      <c r="AB68" s="12"/>
    </row>
    <row r="69" spans="1:28" ht="14.25" customHeight="1">
      <c r="A69" s="7"/>
      <c r="B69" s="8"/>
      <c r="C69" s="9"/>
      <c r="D69" s="9"/>
      <c r="E69" s="9"/>
      <c r="F69" s="10"/>
      <c r="G69" s="8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9"/>
      <c r="W69" s="9"/>
      <c r="X69" s="9"/>
      <c r="Y69" s="9"/>
      <c r="Z69" s="9"/>
      <c r="AA69" s="9"/>
      <c r="AB69" s="12"/>
    </row>
    <row r="70" spans="1:28" ht="14.25" customHeight="1">
      <c r="A70" s="7"/>
      <c r="B70" s="8"/>
      <c r="C70" s="9"/>
      <c r="D70" s="9"/>
      <c r="E70" s="9"/>
      <c r="F70" s="10"/>
      <c r="G70" s="8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9"/>
      <c r="W70" s="9"/>
      <c r="X70" s="9"/>
      <c r="Y70" s="9"/>
      <c r="Z70" s="9"/>
      <c r="AA70" s="9"/>
      <c r="AB70" s="12"/>
    </row>
    <row r="71" spans="1:28" ht="14.25" customHeight="1">
      <c r="A71" s="7"/>
      <c r="B71" s="8"/>
      <c r="C71" s="9"/>
      <c r="D71" s="9"/>
      <c r="E71" s="9"/>
      <c r="F71" s="10"/>
      <c r="G71" s="8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9"/>
      <c r="W71" s="9"/>
      <c r="X71" s="9"/>
      <c r="Y71" s="9"/>
      <c r="Z71" s="9"/>
      <c r="AA71" s="9"/>
      <c r="AB71" s="12"/>
    </row>
    <row r="72" spans="1:28" ht="14.25" customHeight="1">
      <c r="A72" s="7"/>
      <c r="B72" s="8"/>
      <c r="C72" s="9"/>
      <c r="D72" s="9"/>
      <c r="E72" s="9"/>
      <c r="F72" s="10"/>
      <c r="G72" s="14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9"/>
      <c r="W72" s="9"/>
      <c r="X72" s="9"/>
      <c r="Y72" s="9"/>
      <c r="Z72" s="9"/>
      <c r="AA72" s="9"/>
      <c r="AB72" s="12"/>
    </row>
    <row r="73" spans="1:28" ht="14.25" customHeight="1">
      <c r="A73" s="7"/>
      <c r="B73" s="8"/>
      <c r="C73" s="9"/>
      <c r="D73" s="9"/>
      <c r="E73" s="9"/>
      <c r="F73" s="10"/>
      <c r="G73" s="8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9"/>
      <c r="W73" s="9"/>
      <c r="X73" s="9"/>
      <c r="Y73" s="9"/>
      <c r="Z73" s="9"/>
      <c r="AA73" s="9"/>
      <c r="AB73" s="12"/>
    </row>
    <row r="74" spans="1:28" ht="14.25" customHeight="1">
      <c r="A74" s="7"/>
      <c r="B74" s="8"/>
      <c r="C74" s="9"/>
      <c r="D74" s="9"/>
      <c r="E74" s="9"/>
      <c r="F74" s="10"/>
      <c r="G74" s="8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9"/>
      <c r="W74" s="9"/>
      <c r="X74" s="9"/>
      <c r="Y74" s="9"/>
      <c r="Z74" s="9"/>
      <c r="AA74" s="9"/>
      <c r="AB74" s="12"/>
    </row>
    <row r="75" spans="1:28" ht="14.25" customHeight="1">
      <c r="A75" s="7"/>
      <c r="B75" s="8"/>
      <c r="C75" s="9"/>
      <c r="D75" s="9"/>
      <c r="E75" s="9"/>
      <c r="F75" s="10"/>
      <c r="G75" s="8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9"/>
      <c r="W75" s="9"/>
      <c r="X75" s="9"/>
      <c r="Y75" s="9"/>
      <c r="Z75" s="9"/>
      <c r="AA75" s="9"/>
      <c r="AB75" s="12"/>
    </row>
    <row r="76" spans="1:28" ht="14.25" customHeight="1">
      <c r="A76" s="7"/>
      <c r="B76" s="8"/>
      <c r="C76" s="9"/>
      <c r="D76" s="9"/>
      <c r="E76" s="9"/>
      <c r="F76" s="10"/>
      <c r="G76" s="8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9"/>
      <c r="W76" s="9"/>
      <c r="X76" s="9"/>
      <c r="Y76" s="9"/>
      <c r="Z76" s="9"/>
      <c r="AA76" s="9"/>
      <c r="AB76" s="12"/>
    </row>
    <row r="77" spans="1:28" ht="14.25" customHeight="1">
      <c r="A77" s="7"/>
      <c r="B77" s="8"/>
      <c r="C77" s="9"/>
      <c r="D77" s="9"/>
      <c r="E77" s="9"/>
      <c r="F77" s="10"/>
      <c r="G77" s="8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9"/>
      <c r="W77" s="9"/>
      <c r="X77" s="9"/>
      <c r="Y77" s="9"/>
      <c r="Z77" s="9"/>
      <c r="AA77" s="9"/>
      <c r="AB77" s="12"/>
    </row>
    <row r="78" spans="1:28" ht="14.25" customHeight="1">
      <c r="A78" s="7"/>
      <c r="B78" s="8"/>
      <c r="C78" s="9"/>
      <c r="D78" s="9"/>
      <c r="E78" s="9"/>
      <c r="F78" s="10"/>
      <c r="G78" s="8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9"/>
      <c r="W78" s="9"/>
      <c r="X78" s="9"/>
      <c r="Y78" s="9"/>
      <c r="Z78" s="9"/>
      <c r="AA78" s="9"/>
      <c r="AB78" s="12"/>
    </row>
    <row r="79" spans="1:28" ht="14.25" customHeight="1">
      <c r="A79" s="7"/>
      <c r="B79" s="8"/>
      <c r="C79" s="9"/>
      <c r="D79" s="9"/>
      <c r="E79" s="9"/>
      <c r="F79" s="10"/>
      <c r="G79" s="14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9"/>
      <c r="W79" s="9"/>
      <c r="X79" s="9"/>
      <c r="Y79" s="9"/>
      <c r="Z79" s="9"/>
      <c r="AA79" s="9"/>
      <c r="AB79" s="12"/>
    </row>
    <row r="80" spans="1:28" ht="14.25" customHeight="1">
      <c r="A80" s="7"/>
      <c r="B80" s="8"/>
      <c r="C80" s="9"/>
      <c r="D80" s="9"/>
      <c r="E80" s="9"/>
      <c r="F80" s="10"/>
      <c r="G80" s="8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9"/>
      <c r="W80" s="9"/>
      <c r="X80" s="9"/>
      <c r="Y80" s="9"/>
      <c r="Z80" s="9"/>
      <c r="AA80" s="9"/>
      <c r="AB80" s="12"/>
    </row>
    <row r="81" spans="1:28" ht="14.25" customHeight="1">
      <c r="A81" s="7"/>
      <c r="B81" s="8"/>
      <c r="C81" s="9"/>
      <c r="D81" s="9"/>
      <c r="E81" s="9"/>
      <c r="F81" s="10"/>
      <c r="G81" s="14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9"/>
      <c r="W81" s="9"/>
      <c r="X81" s="9"/>
      <c r="Y81" s="9"/>
      <c r="Z81" s="9"/>
      <c r="AA81" s="9"/>
      <c r="AB81" s="12"/>
    </row>
    <row r="82" spans="1:28" ht="14.25" customHeight="1">
      <c r="A82" s="7"/>
      <c r="B82" s="8"/>
      <c r="C82" s="9"/>
      <c r="D82" s="9"/>
      <c r="E82" s="9"/>
      <c r="F82" s="10"/>
      <c r="G82" s="8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9"/>
      <c r="W82" s="9"/>
      <c r="X82" s="9"/>
      <c r="Y82" s="9"/>
      <c r="Z82" s="9"/>
      <c r="AA82" s="9"/>
      <c r="AB82" s="12"/>
    </row>
    <row r="83" spans="1:28" ht="14.25" customHeight="1">
      <c r="A83" s="7"/>
      <c r="B83" s="8"/>
      <c r="C83" s="9"/>
      <c r="D83" s="9"/>
      <c r="E83" s="9"/>
      <c r="F83" s="10"/>
      <c r="G83" s="8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9"/>
      <c r="W83" s="9"/>
      <c r="X83" s="9"/>
      <c r="Y83" s="9"/>
      <c r="Z83" s="9"/>
      <c r="AA83" s="9"/>
      <c r="AB83" s="12"/>
    </row>
    <row r="84" spans="1:28" ht="14.25" customHeight="1">
      <c r="A84" s="7"/>
      <c r="B84" s="8"/>
      <c r="C84" s="9"/>
      <c r="D84" s="9"/>
      <c r="E84" s="9"/>
      <c r="F84" s="10"/>
      <c r="G84" s="8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9"/>
      <c r="W84" s="9"/>
      <c r="X84" s="9"/>
      <c r="Y84" s="9"/>
      <c r="Z84" s="9"/>
      <c r="AA84" s="9"/>
      <c r="AB84" s="12"/>
    </row>
    <row r="85" spans="1:28" ht="14.25" customHeight="1">
      <c r="A85" s="7"/>
      <c r="B85" s="8"/>
      <c r="C85" s="9"/>
      <c r="D85" s="9"/>
      <c r="E85" s="9"/>
      <c r="F85" s="10"/>
      <c r="G85" s="8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9"/>
      <c r="W85" s="9"/>
      <c r="X85" s="9"/>
      <c r="Y85" s="9"/>
      <c r="Z85" s="9"/>
      <c r="AA85" s="9"/>
      <c r="AB85" s="12"/>
    </row>
    <row r="86" spans="1:28" ht="14.25" customHeight="1">
      <c r="A86" s="7"/>
      <c r="B86" s="8"/>
      <c r="C86" s="9"/>
      <c r="D86" s="9"/>
      <c r="E86" s="9"/>
      <c r="F86" s="10"/>
      <c r="G86" s="8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9"/>
      <c r="W86" s="9"/>
      <c r="X86" s="9"/>
      <c r="Y86" s="9"/>
      <c r="Z86" s="9"/>
      <c r="AA86" s="9"/>
      <c r="AB86" s="12"/>
    </row>
    <row r="87" spans="1:28" ht="14.25" customHeight="1">
      <c r="A87" s="7"/>
      <c r="B87" s="8"/>
      <c r="C87" s="9"/>
      <c r="D87" s="9"/>
      <c r="E87" s="9"/>
      <c r="F87" s="10"/>
      <c r="G87" s="8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9"/>
      <c r="W87" s="9"/>
      <c r="X87" s="9"/>
      <c r="Y87" s="9"/>
      <c r="Z87" s="9"/>
      <c r="AA87" s="9"/>
      <c r="AB87" s="12"/>
    </row>
    <row r="88" spans="1:28" ht="14.25" customHeight="1">
      <c r="A88" s="7"/>
      <c r="B88" s="8"/>
      <c r="C88" s="9"/>
      <c r="D88" s="9"/>
      <c r="E88" s="9"/>
      <c r="F88" s="10"/>
      <c r="G88" s="8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9"/>
      <c r="W88" s="9"/>
      <c r="X88" s="9"/>
      <c r="Y88" s="9"/>
      <c r="Z88" s="9"/>
      <c r="AA88" s="9"/>
      <c r="AB88" s="12"/>
    </row>
    <row r="89" spans="1:28" ht="14.25" customHeight="1">
      <c r="A89" s="7"/>
      <c r="B89" s="8"/>
      <c r="C89" s="9"/>
      <c r="D89" s="9"/>
      <c r="E89" s="9"/>
      <c r="F89" s="10"/>
      <c r="G89" s="8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9"/>
      <c r="AA89" s="9"/>
      <c r="AB89" s="12"/>
    </row>
    <row r="90" spans="1:28" ht="14.25" customHeight="1">
      <c r="A90" s="7"/>
      <c r="B90" s="8"/>
      <c r="C90" s="9"/>
      <c r="D90" s="9"/>
      <c r="E90" s="9"/>
      <c r="F90" s="10"/>
      <c r="G90" s="8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9"/>
      <c r="W90" s="9"/>
      <c r="X90" s="9"/>
      <c r="Y90" s="9"/>
      <c r="Z90" s="9"/>
      <c r="AA90" s="9"/>
      <c r="AB90" s="12"/>
    </row>
    <row r="91" spans="1:28" ht="14.25" customHeight="1">
      <c r="A91" s="7"/>
      <c r="B91" s="8"/>
      <c r="C91" s="9"/>
      <c r="D91" s="9"/>
      <c r="E91" s="9"/>
      <c r="F91" s="10"/>
      <c r="G91" s="8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9"/>
      <c r="W91" s="9"/>
      <c r="X91" s="9"/>
      <c r="Y91" s="9"/>
      <c r="Z91" s="9"/>
      <c r="AA91" s="9"/>
      <c r="AB91" s="12"/>
    </row>
    <row r="92" spans="1:28" ht="14.25" customHeight="1">
      <c r="A92" s="7"/>
      <c r="B92" s="8"/>
      <c r="C92" s="9"/>
      <c r="D92" s="9"/>
      <c r="E92" s="9"/>
      <c r="F92" s="10"/>
      <c r="G92" s="8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9"/>
      <c r="W92" s="9"/>
      <c r="X92" s="9"/>
      <c r="Y92" s="9"/>
      <c r="Z92" s="9"/>
      <c r="AA92" s="9"/>
      <c r="AB92" s="12"/>
    </row>
    <row r="93" spans="1:28" ht="14.25" customHeight="1">
      <c r="A93" s="7"/>
      <c r="B93" s="8"/>
      <c r="C93" s="15"/>
      <c r="D93" s="9"/>
      <c r="E93" s="9"/>
      <c r="F93" s="10"/>
      <c r="G93" s="14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9"/>
      <c r="W93" s="9"/>
      <c r="X93" s="9"/>
      <c r="Y93" s="9"/>
      <c r="Z93" s="9"/>
      <c r="AA93" s="9"/>
      <c r="AB93" s="12"/>
    </row>
    <row r="94" spans="1:28" ht="14.25" customHeight="1">
      <c r="A94" s="7"/>
      <c r="B94" s="8"/>
      <c r="C94" s="9"/>
      <c r="D94" s="9"/>
      <c r="E94" s="9"/>
      <c r="F94" s="10"/>
      <c r="G94" s="8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9"/>
      <c r="W94" s="9"/>
      <c r="X94" s="9"/>
      <c r="Y94" s="9"/>
      <c r="Z94" s="9"/>
      <c r="AA94" s="9"/>
      <c r="AB94" s="12"/>
    </row>
    <row r="95" spans="1:28" ht="14.25" customHeight="1">
      <c r="A95" s="7"/>
      <c r="B95" s="8"/>
      <c r="C95" s="9"/>
      <c r="D95" s="9"/>
      <c r="E95" s="9"/>
      <c r="F95" s="10"/>
      <c r="G95" s="8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9"/>
      <c r="W95" s="9"/>
      <c r="X95" s="9"/>
      <c r="Y95" s="9"/>
      <c r="Z95" s="9"/>
      <c r="AA95" s="9"/>
      <c r="AB95" s="12"/>
    </row>
    <row r="96" spans="1:28" ht="14.25" customHeight="1">
      <c r="A96" s="7"/>
      <c r="B96" s="8"/>
      <c r="C96" s="9"/>
      <c r="D96" s="9"/>
      <c r="E96" s="9"/>
      <c r="F96" s="10"/>
      <c r="G96" s="8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9"/>
      <c r="W96" s="9"/>
      <c r="X96" s="9"/>
      <c r="Y96" s="9"/>
      <c r="Z96" s="9"/>
      <c r="AA96" s="9"/>
      <c r="AB96" s="12"/>
    </row>
    <row r="97" spans="1:28" ht="14.25" customHeight="1">
      <c r="A97" s="7"/>
      <c r="B97" s="8"/>
      <c r="C97" s="9"/>
      <c r="D97" s="9"/>
      <c r="E97" s="9"/>
      <c r="F97" s="10"/>
      <c r="G97" s="8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9"/>
      <c r="W97" s="9"/>
      <c r="X97" s="9"/>
      <c r="Y97" s="9"/>
      <c r="Z97" s="9"/>
      <c r="AA97" s="9"/>
      <c r="AB97" s="12"/>
    </row>
    <row r="98" spans="1:28" ht="14.25" customHeight="1">
      <c r="A98" s="7"/>
      <c r="B98" s="8"/>
      <c r="C98" s="9"/>
      <c r="D98" s="9"/>
      <c r="E98" s="9"/>
      <c r="F98" s="10"/>
      <c r="G98" s="14"/>
      <c r="H98" s="11"/>
      <c r="I98" s="13"/>
      <c r="J98" s="13"/>
      <c r="K98" s="1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9"/>
      <c r="W98" s="9"/>
      <c r="X98" s="9"/>
      <c r="Y98" s="9"/>
      <c r="Z98" s="9"/>
      <c r="AA98" s="9"/>
      <c r="AB98" s="12"/>
    </row>
    <row r="99" spans="1:28" ht="14.25" customHeight="1">
      <c r="A99" s="7"/>
      <c r="B99" s="8"/>
      <c r="C99" s="9"/>
      <c r="D99" s="9"/>
      <c r="E99" s="9"/>
      <c r="F99" s="10"/>
      <c r="G99" s="8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9"/>
      <c r="W99" s="9"/>
      <c r="X99" s="9"/>
      <c r="Y99" s="9"/>
      <c r="Z99" s="9"/>
      <c r="AA99" s="9"/>
      <c r="AB99" s="12"/>
    </row>
    <row r="100" spans="1:28" ht="14.25" customHeight="1">
      <c r="A100" s="7"/>
      <c r="B100" s="8"/>
      <c r="C100" s="9"/>
      <c r="D100" s="9"/>
      <c r="E100" s="9"/>
      <c r="F100" s="20"/>
      <c r="G100" s="8"/>
      <c r="H100" s="11"/>
      <c r="I100" s="17"/>
      <c r="J100" s="17"/>
      <c r="K100" s="17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9"/>
      <c r="W100" s="9"/>
      <c r="X100" s="9"/>
      <c r="Y100" s="9"/>
      <c r="Z100" s="9"/>
      <c r="AA100" s="9"/>
      <c r="AB100" s="12"/>
    </row>
    <row r="101" spans="1:28" ht="14.25" customHeight="1">
      <c r="A101" s="7"/>
      <c r="B101" s="8"/>
      <c r="C101" s="9"/>
      <c r="D101" s="9"/>
      <c r="E101" s="9"/>
      <c r="F101" s="10"/>
      <c r="G101" s="8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9"/>
      <c r="W101" s="9"/>
      <c r="X101" s="9"/>
      <c r="Y101" s="9"/>
      <c r="Z101" s="9"/>
      <c r="AA101" s="9"/>
      <c r="AB101" s="12"/>
    </row>
    <row r="102" spans="1:28" ht="14.25" customHeight="1">
      <c r="A102" s="7"/>
      <c r="B102" s="8"/>
      <c r="C102" s="9"/>
      <c r="D102" s="9"/>
      <c r="E102" s="9"/>
      <c r="F102" s="10"/>
      <c r="G102" s="8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9"/>
      <c r="W102" s="9"/>
      <c r="X102" s="9"/>
      <c r="Y102" s="9"/>
      <c r="Z102" s="9"/>
      <c r="AA102" s="9"/>
      <c r="AB102" s="12"/>
    </row>
    <row r="103" spans="1:28" ht="14.25" customHeight="1">
      <c r="A103" s="7"/>
      <c r="B103" s="8"/>
      <c r="C103" s="9"/>
      <c r="D103" s="9"/>
      <c r="E103" s="9"/>
      <c r="F103" s="10"/>
      <c r="G103" s="8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9"/>
      <c r="W103" s="9"/>
      <c r="X103" s="9"/>
      <c r="Y103" s="9"/>
      <c r="Z103" s="9"/>
      <c r="AA103" s="9"/>
      <c r="AB103" s="12"/>
    </row>
    <row r="104" spans="1:28" ht="14.25" customHeight="1">
      <c r="A104" s="7"/>
      <c r="B104" s="8"/>
      <c r="C104" s="9"/>
      <c r="D104" s="9"/>
      <c r="E104" s="9"/>
      <c r="F104" s="10"/>
      <c r="G104" s="8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9"/>
      <c r="W104" s="9"/>
      <c r="X104" s="9"/>
      <c r="Y104" s="9"/>
      <c r="Z104" s="9"/>
      <c r="AA104" s="9"/>
      <c r="AB104" s="12"/>
    </row>
    <row r="105" spans="1:28" ht="14.25" customHeight="1">
      <c r="A105" s="7"/>
      <c r="B105" s="8"/>
      <c r="C105" s="9"/>
      <c r="D105" s="9"/>
      <c r="E105" s="9"/>
      <c r="F105" s="10"/>
      <c r="G105" s="8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9"/>
      <c r="W105" s="9"/>
      <c r="X105" s="9"/>
      <c r="Y105" s="9"/>
      <c r="Z105" s="9"/>
      <c r="AA105" s="9"/>
      <c r="AB105" s="12"/>
    </row>
    <row r="106" spans="1:28" ht="14.25" customHeight="1">
      <c r="A106" s="7"/>
      <c r="B106" s="8"/>
      <c r="C106" s="9"/>
      <c r="D106" s="9"/>
      <c r="E106" s="9"/>
      <c r="F106" s="10"/>
      <c r="G106" s="8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9"/>
      <c r="W106" s="9"/>
      <c r="X106" s="9"/>
      <c r="Y106" s="9"/>
      <c r="Z106" s="9"/>
      <c r="AA106" s="9"/>
      <c r="AB106" s="12"/>
    </row>
    <row r="107" spans="1:28" ht="14.25" customHeight="1">
      <c r="A107" s="7"/>
      <c r="B107" s="8"/>
      <c r="C107" s="9"/>
      <c r="D107" s="9"/>
      <c r="E107" s="9"/>
      <c r="F107" s="10"/>
      <c r="G107" s="8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9"/>
      <c r="W107" s="9"/>
      <c r="X107" s="9"/>
      <c r="Y107" s="9"/>
      <c r="Z107" s="9"/>
      <c r="AA107" s="9"/>
      <c r="AB107" s="12"/>
    </row>
    <row r="108" spans="1:28" ht="14.25" customHeight="1">
      <c r="A108" s="7"/>
      <c r="B108" s="8"/>
      <c r="C108" s="9"/>
      <c r="D108" s="9"/>
      <c r="E108" s="9"/>
      <c r="F108" s="10"/>
      <c r="G108" s="8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9"/>
      <c r="W108" s="9"/>
      <c r="X108" s="9"/>
      <c r="Y108" s="9"/>
      <c r="Z108" s="9"/>
      <c r="AA108" s="9"/>
      <c r="AB108" s="12"/>
    </row>
    <row r="109" spans="1:28" ht="14.25" customHeight="1">
      <c r="A109" s="7"/>
      <c r="B109" s="8"/>
      <c r="C109" s="9"/>
      <c r="D109" s="9"/>
      <c r="E109" s="9"/>
      <c r="F109" s="10"/>
      <c r="G109" s="8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9"/>
      <c r="W109" s="9"/>
      <c r="X109" s="9"/>
      <c r="Y109" s="9"/>
      <c r="Z109" s="9"/>
      <c r="AA109" s="9"/>
      <c r="AB109" s="12"/>
    </row>
    <row r="110" spans="1:28" ht="14.25" customHeight="1">
      <c r="A110" s="7"/>
      <c r="B110" s="8"/>
      <c r="C110" s="9"/>
      <c r="D110" s="9"/>
      <c r="E110" s="9"/>
      <c r="F110" s="10"/>
      <c r="G110" s="8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9"/>
      <c r="W110" s="9"/>
      <c r="X110" s="9"/>
      <c r="Y110" s="9"/>
      <c r="Z110" s="9"/>
      <c r="AA110" s="9"/>
      <c r="AB110" s="12"/>
    </row>
    <row r="111" spans="1:28" ht="14.25" customHeight="1">
      <c r="A111" s="7"/>
      <c r="B111" s="8"/>
      <c r="C111" s="9"/>
      <c r="D111" s="9"/>
      <c r="E111" s="9"/>
      <c r="F111" s="10"/>
      <c r="G111" s="8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9"/>
      <c r="W111" s="9"/>
      <c r="X111" s="9"/>
      <c r="Y111" s="9"/>
      <c r="Z111" s="9"/>
      <c r="AA111" s="9"/>
      <c r="AB111" s="12"/>
    </row>
    <row r="112" spans="1:28" ht="14.25" customHeight="1">
      <c r="A112" s="7"/>
      <c r="B112" s="8"/>
      <c r="C112" s="21"/>
      <c r="D112" s="9"/>
      <c r="E112" s="9"/>
      <c r="F112" s="10"/>
      <c r="G112" s="8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9"/>
      <c r="W112" s="9"/>
      <c r="X112" s="9"/>
      <c r="Y112" s="9"/>
      <c r="Z112" s="9"/>
      <c r="AA112" s="9"/>
      <c r="AB112" s="12"/>
    </row>
    <row r="113" spans="1:28" ht="14.25" customHeight="1">
      <c r="A113" s="7"/>
      <c r="B113" s="8"/>
      <c r="C113" s="9"/>
      <c r="D113" s="9"/>
      <c r="E113" s="9"/>
      <c r="F113" s="10"/>
      <c r="G113" s="8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9"/>
      <c r="W113" s="9"/>
      <c r="X113" s="9"/>
      <c r="Y113" s="9"/>
      <c r="Z113" s="9"/>
      <c r="AA113" s="9"/>
      <c r="AB113" s="12"/>
    </row>
    <row r="114" spans="1:28" ht="14.25" customHeight="1">
      <c r="A114" s="7"/>
      <c r="B114" s="8"/>
      <c r="C114" s="9"/>
      <c r="D114" s="9"/>
      <c r="E114" s="9"/>
      <c r="F114" s="10"/>
      <c r="G114" s="8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9"/>
      <c r="W114" s="9"/>
      <c r="X114" s="9"/>
      <c r="Y114" s="9"/>
      <c r="Z114" s="9"/>
      <c r="AA114" s="9"/>
      <c r="AB114" s="12"/>
    </row>
    <row r="115" spans="1:28" ht="14.25" customHeight="1">
      <c r="A115" s="7"/>
      <c r="B115" s="8"/>
      <c r="C115" s="9"/>
      <c r="D115" s="9"/>
      <c r="E115" s="9"/>
      <c r="F115" s="10"/>
      <c r="G115" s="8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9"/>
      <c r="W115" s="9"/>
      <c r="X115" s="9"/>
      <c r="Y115" s="9"/>
      <c r="Z115" s="9"/>
      <c r="AA115" s="9"/>
      <c r="AB115" s="12"/>
    </row>
    <row r="116" spans="1:28" ht="14.25" customHeight="1">
      <c r="A116" s="7"/>
      <c r="B116" s="8"/>
      <c r="C116" s="9"/>
      <c r="D116" s="9"/>
      <c r="E116" s="9"/>
      <c r="F116" s="10"/>
      <c r="G116" s="8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9"/>
      <c r="W116" s="9"/>
      <c r="X116" s="9"/>
      <c r="Y116" s="9"/>
      <c r="Z116" s="9"/>
      <c r="AA116" s="9"/>
      <c r="AB116" s="12"/>
    </row>
    <row r="117" spans="1:28" ht="14.25" customHeight="1">
      <c r="A117" s="7"/>
      <c r="B117" s="8"/>
      <c r="C117" s="9"/>
      <c r="D117" s="9"/>
      <c r="E117" s="9"/>
      <c r="F117" s="10"/>
      <c r="G117" s="8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9"/>
      <c r="W117" s="9"/>
      <c r="X117" s="9"/>
      <c r="Y117" s="9"/>
      <c r="Z117" s="9"/>
      <c r="AA117" s="9"/>
      <c r="AB117" s="12"/>
    </row>
    <row r="118" spans="1:28" ht="14.25" customHeight="1">
      <c r="A118" s="7"/>
      <c r="B118" s="8"/>
      <c r="C118" s="9"/>
      <c r="D118" s="9"/>
      <c r="E118" s="9"/>
      <c r="F118" s="10"/>
      <c r="G118" s="8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9"/>
      <c r="W118" s="9"/>
      <c r="X118" s="9"/>
      <c r="Y118" s="9"/>
      <c r="Z118" s="9"/>
      <c r="AA118" s="9"/>
      <c r="AB118" s="12"/>
    </row>
    <row r="119" spans="1:28" ht="14.25" customHeight="1">
      <c r="A119" s="7"/>
      <c r="B119" s="8"/>
      <c r="C119" s="9"/>
      <c r="D119" s="9"/>
      <c r="E119" s="9"/>
      <c r="F119" s="10"/>
      <c r="G119" s="8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9"/>
      <c r="W119" s="9"/>
      <c r="X119" s="9"/>
      <c r="Y119" s="9"/>
      <c r="Z119" s="9"/>
      <c r="AA119" s="9"/>
      <c r="AB119" s="12"/>
    </row>
    <row r="120" spans="1:28" ht="14.25" customHeight="1">
      <c r="A120" s="7"/>
      <c r="B120" s="8"/>
      <c r="C120" s="9"/>
      <c r="D120" s="9"/>
      <c r="E120" s="9"/>
      <c r="F120" s="10"/>
      <c r="G120" s="12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9"/>
      <c r="W120" s="9"/>
      <c r="X120" s="9"/>
      <c r="Y120" s="9"/>
      <c r="Z120" s="9"/>
      <c r="AA120" s="9"/>
      <c r="AB120" s="12"/>
    </row>
    <row r="121" spans="1:28" ht="14.25" customHeight="1">
      <c r="A121" s="7"/>
      <c r="B121" s="8"/>
      <c r="C121" s="9"/>
      <c r="D121" s="9"/>
      <c r="E121" s="9"/>
      <c r="F121" s="10"/>
      <c r="G121" s="8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9"/>
      <c r="W121" s="9"/>
      <c r="X121" s="9"/>
      <c r="Y121" s="9"/>
      <c r="Z121" s="9"/>
      <c r="AA121" s="9"/>
      <c r="AB121" s="12"/>
    </row>
    <row r="122" spans="1:28" ht="14.25" customHeight="1">
      <c r="A122" s="7"/>
      <c r="B122" s="8"/>
      <c r="C122" s="9"/>
      <c r="D122" s="9"/>
      <c r="E122" s="9"/>
      <c r="F122" s="10"/>
      <c r="G122" s="8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9"/>
      <c r="W122" s="9"/>
      <c r="X122" s="9"/>
      <c r="Y122" s="9"/>
      <c r="Z122" s="9"/>
      <c r="AA122" s="9"/>
      <c r="AB122" s="12"/>
    </row>
    <row r="123" spans="1:28" ht="14.25" customHeight="1">
      <c r="A123" s="7"/>
      <c r="B123" s="8"/>
      <c r="C123" s="9"/>
      <c r="D123" s="9"/>
      <c r="E123" s="9"/>
      <c r="F123" s="10"/>
      <c r="G123" s="8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9"/>
      <c r="W123" s="9"/>
      <c r="X123" s="9"/>
      <c r="Y123" s="9"/>
      <c r="Z123" s="9"/>
      <c r="AA123" s="9"/>
      <c r="AB123" s="12"/>
    </row>
    <row r="124" spans="1:28" ht="14.25" customHeight="1">
      <c r="A124" s="7"/>
      <c r="B124" s="8"/>
      <c r="C124" s="9"/>
      <c r="D124" s="9"/>
      <c r="E124" s="9"/>
      <c r="F124" s="10"/>
      <c r="G124" s="8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9"/>
      <c r="W124" s="9"/>
      <c r="X124" s="9"/>
      <c r="Y124" s="9"/>
      <c r="Z124" s="9"/>
      <c r="AA124" s="9"/>
      <c r="AB124" s="12"/>
    </row>
    <row r="125" spans="1:28" ht="14.25" customHeight="1">
      <c r="A125" s="7"/>
      <c r="B125" s="8"/>
      <c r="C125" s="9"/>
      <c r="D125" s="9"/>
      <c r="E125" s="9"/>
      <c r="F125" s="10"/>
      <c r="G125" s="8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9"/>
      <c r="W125" s="9"/>
      <c r="X125" s="9"/>
      <c r="Y125" s="9"/>
      <c r="Z125" s="9"/>
      <c r="AA125" s="9"/>
      <c r="AB125" s="12"/>
    </row>
    <row r="126" spans="1:28" ht="14.25" customHeight="1">
      <c r="A126" s="7"/>
      <c r="B126" s="8"/>
      <c r="C126" s="9"/>
      <c r="D126" s="9"/>
      <c r="E126" s="9"/>
      <c r="F126" s="10"/>
      <c r="G126" s="8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9"/>
      <c r="W126" s="9"/>
      <c r="X126" s="9"/>
      <c r="Y126" s="9"/>
      <c r="Z126" s="9"/>
      <c r="AA126" s="9"/>
      <c r="AB126" s="12"/>
    </row>
    <row r="127" spans="1:28" ht="14.25" customHeight="1">
      <c r="A127" s="7"/>
      <c r="B127" s="8"/>
      <c r="C127" s="9"/>
      <c r="D127" s="9"/>
      <c r="E127" s="9"/>
      <c r="F127" s="10"/>
      <c r="G127" s="8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9"/>
      <c r="W127" s="9"/>
      <c r="X127" s="9"/>
      <c r="Y127" s="9"/>
      <c r="Z127" s="9"/>
      <c r="AA127" s="9"/>
      <c r="AB127" s="12"/>
    </row>
    <row r="128" spans="1:28" ht="14.25" customHeight="1">
      <c r="A128" s="7"/>
      <c r="B128" s="8"/>
      <c r="C128" s="9"/>
      <c r="D128" s="9"/>
      <c r="E128" s="9"/>
      <c r="F128" s="10"/>
      <c r="G128" s="8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9"/>
      <c r="W128" s="9"/>
      <c r="X128" s="9"/>
      <c r="Y128" s="9"/>
      <c r="Z128" s="9"/>
      <c r="AA128" s="9"/>
      <c r="AB128" s="12"/>
    </row>
    <row r="129" spans="1:38" ht="14.25" customHeight="1">
      <c r="A129" s="7"/>
      <c r="B129" s="8"/>
      <c r="C129" s="9"/>
      <c r="D129" s="9"/>
      <c r="E129" s="9"/>
      <c r="F129" s="10"/>
      <c r="G129" s="8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9"/>
      <c r="W129" s="9"/>
      <c r="X129" s="9"/>
      <c r="Y129" s="9"/>
      <c r="Z129" s="9"/>
      <c r="AA129" s="9"/>
      <c r="AB129" s="12"/>
    </row>
    <row r="130" spans="1:38" ht="14.25" customHeight="1">
      <c r="A130" s="7"/>
      <c r="B130" s="8"/>
      <c r="C130" s="9"/>
      <c r="D130" s="9"/>
      <c r="E130" s="9"/>
      <c r="F130" s="10"/>
      <c r="G130" s="8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9"/>
      <c r="W130" s="9"/>
      <c r="X130" s="9"/>
      <c r="Y130" s="9"/>
      <c r="Z130" s="9"/>
      <c r="AA130" s="9"/>
      <c r="AB130" s="12"/>
    </row>
    <row r="131" spans="1:38" ht="14.25" customHeight="1">
      <c r="A131" s="7"/>
      <c r="B131" s="8"/>
      <c r="C131" s="9"/>
      <c r="D131" s="9"/>
      <c r="E131" s="9"/>
      <c r="F131" s="10"/>
      <c r="G131" s="12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9"/>
      <c r="W131" s="9"/>
      <c r="X131" s="9"/>
      <c r="Y131" s="9"/>
      <c r="Z131" s="9"/>
      <c r="AA131" s="9"/>
      <c r="AB131" s="12"/>
    </row>
    <row r="132" spans="1:38" ht="14.25" customHeight="1">
      <c r="A132" s="7"/>
      <c r="B132" s="8"/>
      <c r="C132" s="9"/>
      <c r="D132" s="9"/>
      <c r="E132" s="9"/>
      <c r="F132" s="10"/>
      <c r="G132" s="8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9"/>
      <c r="W132" s="9"/>
      <c r="X132" s="9"/>
      <c r="Y132" s="9"/>
      <c r="Z132" s="9"/>
      <c r="AA132" s="9"/>
      <c r="AB132" s="12"/>
    </row>
    <row r="133" spans="1:38" ht="14.25" customHeight="1">
      <c r="A133" s="7"/>
      <c r="B133" s="8"/>
      <c r="C133" s="9"/>
      <c r="D133" s="9"/>
      <c r="E133" s="9"/>
      <c r="F133" s="10"/>
      <c r="G133" s="8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9"/>
      <c r="W133" s="9"/>
      <c r="X133" s="9"/>
      <c r="Y133" s="9"/>
      <c r="Z133" s="9"/>
      <c r="AA133" s="9"/>
      <c r="AB133" s="12"/>
    </row>
    <row r="134" spans="1:38" ht="14.25" customHeight="1">
      <c r="A134" s="7"/>
      <c r="B134" s="8"/>
      <c r="C134" s="9"/>
      <c r="D134" s="9"/>
      <c r="E134" s="9"/>
      <c r="F134" s="10"/>
      <c r="G134" s="8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9"/>
      <c r="W134" s="9"/>
      <c r="X134" s="9"/>
      <c r="Y134" s="9"/>
      <c r="Z134" s="9"/>
      <c r="AA134" s="9"/>
      <c r="AB134" s="12"/>
    </row>
    <row r="135" spans="1:38" ht="14.25" customHeight="1">
      <c r="A135" s="7"/>
      <c r="B135" s="8"/>
      <c r="C135" s="9"/>
      <c r="D135" s="9"/>
      <c r="E135" s="22"/>
      <c r="F135" s="10"/>
      <c r="G135" s="14"/>
      <c r="H135" s="11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23"/>
      <c r="W135" s="9"/>
      <c r="X135" s="9"/>
      <c r="Y135" s="9"/>
      <c r="Z135" s="9"/>
      <c r="AA135" s="24"/>
      <c r="AB135" s="17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4.25" customHeight="1">
      <c r="A136" s="7"/>
      <c r="B136" s="8"/>
      <c r="C136" s="9"/>
      <c r="D136" s="9"/>
      <c r="E136" s="9"/>
      <c r="F136" s="10"/>
      <c r="G136" s="8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9"/>
      <c r="W136" s="9"/>
      <c r="X136" s="9"/>
      <c r="Y136" s="9"/>
      <c r="Z136" s="9"/>
      <c r="AA136" s="9"/>
      <c r="AB136" s="12"/>
    </row>
    <row r="137" spans="1:38" ht="14.25" customHeight="1">
      <c r="A137" s="7"/>
      <c r="B137" s="8"/>
      <c r="C137" s="9"/>
      <c r="D137" s="9"/>
      <c r="E137" s="9"/>
      <c r="F137" s="10"/>
      <c r="G137" s="8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9"/>
      <c r="W137" s="9"/>
      <c r="X137" s="9"/>
      <c r="Y137" s="9"/>
      <c r="Z137" s="9"/>
      <c r="AA137" s="9"/>
      <c r="AB137" s="12"/>
    </row>
    <row r="138" spans="1:38" ht="14.25" customHeight="1">
      <c r="A138" s="7"/>
      <c r="B138" s="8"/>
      <c r="C138" s="9"/>
      <c r="D138" s="9"/>
      <c r="E138" s="9"/>
      <c r="F138" s="10"/>
      <c r="G138" s="8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9"/>
      <c r="W138" s="9"/>
      <c r="X138" s="9"/>
      <c r="Y138" s="9"/>
      <c r="Z138" s="9"/>
      <c r="AA138" s="9"/>
      <c r="AB138" s="12"/>
    </row>
    <row r="139" spans="1:38" ht="14.25" customHeight="1">
      <c r="A139" s="7"/>
      <c r="B139" s="8"/>
      <c r="C139" s="9"/>
      <c r="D139" s="9"/>
      <c r="E139" s="9"/>
      <c r="F139" s="10"/>
      <c r="G139" s="8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9"/>
      <c r="W139" s="9"/>
      <c r="X139" s="9"/>
      <c r="Y139" s="9"/>
      <c r="Z139" s="9"/>
      <c r="AA139" s="9"/>
      <c r="AB139" s="12"/>
    </row>
    <row r="140" spans="1:38" ht="14.25" customHeight="1">
      <c r="A140" s="7"/>
      <c r="B140" s="8"/>
      <c r="C140" s="9"/>
      <c r="D140" s="9"/>
      <c r="E140" s="9"/>
      <c r="F140" s="10"/>
      <c r="G140" s="14"/>
      <c r="H140" s="11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24"/>
      <c r="AB140" s="17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4.25" customHeight="1">
      <c r="A141" s="7"/>
      <c r="B141" s="8"/>
      <c r="C141" s="9"/>
      <c r="D141" s="9"/>
      <c r="E141" s="9"/>
      <c r="F141" s="10"/>
      <c r="G141" s="8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9"/>
      <c r="W141" s="9"/>
      <c r="X141" s="9"/>
      <c r="Y141" s="9"/>
      <c r="Z141" s="9"/>
      <c r="AA141" s="9"/>
      <c r="AB141" s="12"/>
    </row>
    <row r="142" spans="1:38" ht="14.25" customHeight="1">
      <c r="A142" s="7"/>
      <c r="B142" s="8"/>
      <c r="C142" s="9"/>
      <c r="D142" s="9"/>
      <c r="E142" s="9"/>
      <c r="F142" s="10"/>
      <c r="G142" s="8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9"/>
      <c r="W142" s="9"/>
      <c r="X142" s="9"/>
      <c r="Y142" s="9"/>
      <c r="Z142" s="9"/>
      <c r="AA142" s="9"/>
      <c r="AB142" s="12"/>
    </row>
    <row r="143" spans="1:38" ht="14.25" customHeight="1">
      <c r="A143" s="7"/>
      <c r="B143" s="8"/>
      <c r="C143" s="9"/>
      <c r="D143" s="9"/>
      <c r="E143" s="9"/>
      <c r="F143" s="10"/>
      <c r="G143" s="8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9"/>
      <c r="W143" s="9"/>
      <c r="X143" s="9"/>
      <c r="Y143" s="9"/>
      <c r="Z143" s="9"/>
      <c r="AA143" s="9"/>
      <c r="AB143" s="12"/>
    </row>
    <row r="144" spans="1:38" ht="14.25" customHeight="1">
      <c r="A144" s="7"/>
      <c r="B144" s="8"/>
      <c r="C144" s="9"/>
      <c r="D144" s="9"/>
      <c r="E144" s="9"/>
      <c r="F144" s="10"/>
      <c r="G144" s="8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9"/>
      <c r="W144" s="9"/>
      <c r="X144" s="9"/>
      <c r="Y144" s="9"/>
      <c r="Z144" s="9"/>
      <c r="AA144" s="9"/>
      <c r="AB144" s="12"/>
    </row>
    <row r="145" spans="1:38" ht="14.25" customHeight="1">
      <c r="A145" s="7"/>
      <c r="B145" s="8"/>
      <c r="C145" s="9"/>
      <c r="D145" s="9"/>
      <c r="E145" s="9"/>
      <c r="F145" s="10"/>
      <c r="G145" s="8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9"/>
      <c r="W145" s="9"/>
      <c r="X145" s="9"/>
      <c r="Y145" s="9"/>
      <c r="Z145" s="9"/>
      <c r="AA145" s="9"/>
      <c r="AB145" s="12"/>
    </row>
    <row r="146" spans="1:38" ht="14.25" customHeight="1">
      <c r="A146" s="7"/>
      <c r="B146" s="8"/>
      <c r="C146" s="9"/>
      <c r="D146" s="9"/>
      <c r="E146" s="9"/>
      <c r="F146" s="10"/>
      <c r="G146" s="8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9"/>
      <c r="W146" s="9"/>
      <c r="X146" s="9"/>
      <c r="Y146" s="9"/>
      <c r="Z146" s="9"/>
      <c r="AA146" s="9"/>
      <c r="AB146" s="12"/>
    </row>
    <row r="147" spans="1:38" ht="14.25" customHeight="1">
      <c r="A147" s="7"/>
      <c r="B147" s="8"/>
      <c r="C147" s="9"/>
      <c r="D147" s="9"/>
      <c r="E147" s="9"/>
      <c r="F147" s="10"/>
      <c r="G147" s="8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9"/>
      <c r="W147" s="9"/>
      <c r="X147" s="9"/>
      <c r="Y147" s="9"/>
      <c r="Z147" s="9"/>
      <c r="AA147" s="9"/>
      <c r="AB147" s="12"/>
    </row>
    <row r="148" spans="1:38" ht="14.25" customHeight="1">
      <c r="A148" s="7"/>
      <c r="B148" s="8"/>
      <c r="C148" s="9"/>
      <c r="D148" s="9"/>
      <c r="E148" s="9"/>
      <c r="F148" s="10"/>
      <c r="G148" s="8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9"/>
      <c r="W148" s="9"/>
      <c r="X148" s="9"/>
      <c r="Y148" s="9"/>
      <c r="Z148" s="9"/>
      <c r="AA148" s="9"/>
      <c r="AB148" s="12"/>
    </row>
    <row r="149" spans="1:38" ht="14.25" customHeight="1">
      <c r="A149" s="7"/>
      <c r="B149" s="8"/>
      <c r="C149" s="9"/>
      <c r="D149" s="9"/>
      <c r="E149" s="9"/>
      <c r="F149" s="10"/>
      <c r="G149" s="8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9"/>
      <c r="W149" s="9"/>
      <c r="X149" s="9"/>
      <c r="Y149" s="9"/>
      <c r="Z149" s="9"/>
      <c r="AA149" s="9"/>
      <c r="AB149" s="12"/>
    </row>
    <row r="150" spans="1:38" ht="14.25" customHeight="1">
      <c r="A150" s="7"/>
      <c r="B150" s="8"/>
      <c r="C150" s="9"/>
      <c r="D150" s="9"/>
      <c r="E150" s="9"/>
      <c r="F150" s="10"/>
      <c r="G150" s="14"/>
      <c r="H150" s="11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24"/>
      <c r="AB150" s="17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4.25" customHeight="1">
      <c r="A151" s="7"/>
      <c r="B151" s="8"/>
      <c r="C151" s="9"/>
      <c r="D151" s="9"/>
      <c r="E151" s="9"/>
      <c r="F151" s="10"/>
      <c r="G151" s="8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9"/>
      <c r="W151" s="9"/>
      <c r="X151" s="9"/>
      <c r="Y151" s="9"/>
      <c r="Z151" s="9"/>
      <c r="AA151" s="9"/>
      <c r="AB151" s="12"/>
    </row>
    <row r="152" spans="1:38" ht="14.25" customHeight="1">
      <c r="A152" s="7"/>
      <c r="B152" s="8"/>
      <c r="C152" s="26"/>
      <c r="D152" s="9"/>
      <c r="E152" s="9"/>
      <c r="F152" s="10"/>
      <c r="G152" s="14"/>
      <c r="H152" s="27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24"/>
      <c r="AB152" s="17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4.25" customHeight="1">
      <c r="A153" s="7"/>
      <c r="B153" s="8"/>
      <c r="C153" s="9"/>
      <c r="D153" s="9"/>
      <c r="E153" s="9"/>
      <c r="F153" s="10"/>
      <c r="G153" s="8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9"/>
      <c r="W153" s="9"/>
      <c r="X153" s="9"/>
      <c r="Y153" s="9"/>
      <c r="Z153" s="9"/>
      <c r="AA153" s="9"/>
      <c r="AB153" s="12"/>
    </row>
    <row r="154" spans="1:38" ht="14.25" customHeight="1">
      <c r="A154" s="7"/>
      <c r="B154" s="8"/>
      <c r="C154" s="9"/>
      <c r="D154" s="9"/>
      <c r="E154" s="9"/>
      <c r="F154" s="10"/>
      <c r="G154" s="14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9"/>
      <c r="W154" s="9"/>
      <c r="X154" s="9"/>
      <c r="Y154" s="9"/>
      <c r="Z154" s="9"/>
      <c r="AA154" s="9"/>
      <c r="AB154" s="12"/>
    </row>
    <row r="155" spans="1:38" ht="14.25" customHeight="1">
      <c r="A155" s="7"/>
      <c r="B155" s="8"/>
      <c r="C155" s="22"/>
      <c r="D155" s="9"/>
      <c r="E155" s="9"/>
      <c r="F155" s="10"/>
      <c r="G155" s="8"/>
      <c r="H155" s="28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9"/>
      <c r="W155" s="9"/>
      <c r="X155" s="9"/>
      <c r="Y155" s="9"/>
      <c r="Z155" s="9"/>
      <c r="AA155" s="9"/>
      <c r="AB155" s="12"/>
    </row>
    <row r="156" spans="1:38" ht="14.25" customHeight="1">
      <c r="A156" s="7"/>
      <c r="B156" s="8"/>
      <c r="C156" s="9"/>
      <c r="D156" s="9"/>
      <c r="E156" s="9"/>
      <c r="F156" s="10"/>
      <c r="G156" s="8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9"/>
      <c r="W156" s="9"/>
      <c r="X156" s="9"/>
      <c r="Y156" s="9"/>
      <c r="Z156" s="9"/>
      <c r="AA156" s="9"/>
      <c r="AB156" s="12"/>
    </row>
    <row r="157" spans="1:38" ht="14.25" customHeight="1">
      <c r="A157" s="7"/>
      <c r="B157" s="8"/>
      <c r="C157" s="9"/>
      <c r="D157" s="9"/>
      <c r="E157" s="9"/>
      <c r="F157" s="10"/>
      <c r="G157" s="8"/>
      <c r="H157" s="2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9"/>
      <c r="W157" s="9"/>
      <c r="X157" s="9"/>
      <c r="Y157" s="9"/>
      <c r="Z157" s="9"/>
      <c r="AA157" s="9"/>
      <c r="AB157" s="12"/>
    </row>
    <row r="158" spans="1:38" ht="14.25" customHeight="1">
      <c r="A158" s="7"/>
      <c r="B158" s="8"/>
      <c r="C158" s="9"/>
      <c r="D158" s="9"/>
      <c r="E158" s="9"/>
      <c r="F158" s="10"/>
      <c r="G158" s="8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9"/>
      <c r="W158" s="9"/>
      <c r="X158" s="9"/>
      <c r="Y158" s="9"/>
      <c r="Z158" s="9"/>
      <c r="AA158" s="9"/>
      <c r="AB158" s="12"/>
    </row>
    <row r="159" spans="1:38" ht="14.25" customHeight="1">
      <c r="A159" s="7"/>
      <c r="B159" s="8"/>
      <c r="C159" s="9"/>
      <c r="D159" s="9"/>
      <c r="E159" s="9"/>
      <c r="F159" s="10"/>
      <c r="G159" s="8"/>
      <c r="H159" s="29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9"/>
      <c r="W159" s="9"/>
      <c r="X159" s="9"/>
      <c r="Y159" s="9"/>
      <c r="Z159" s="9"/>
      <c r="AA159" s="9"/>
      <c r="AB159" s="12"/>
    </row>
    <row r="160" spans="1:38" ht="14.25" customHeight="1">
      <c r="A160" s="7"/>
      <c r="B160" s="12"/>
      <c r="C160" s="9"/>
      <c r="D160" s="9"/>
      <c r="E160" s="9"/>
      <c r="F160" s="10"/>
      <c r="G160" s="8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9"/>
      <c r="W160" s="9"/>
      <c r="X160" s="9"/>
      <c r="Y160" s="9"/>
      <c r="Z160" s="9"/>
      <c r="AA160" s="9"/>
      <c r="AB160" s="12"/>
    </row>
    <row r="161" spans="1:38" ht="14.25" customHeight="1">
      <c r="A161" s="7"/>
      <c r="B161" s="12"/>
      <c r="C161" s="9"/>
      <c r="D161" s="9"/>
      <c r="E161" s="9"/>
      <c r="F161" s="10"/>
      <c r="G161" s="8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9"/>
      <c r="W161" s="9"/>
      <c r="X161" s="9"/>
      <c r="Y161" s="9"/>
      <c r="Z161" s="9"/>
      <c r="AA161" s="9"/>
      <c r="AB161" s="12"/>
    </row>
    <row r="162" spans="1:38" ht="14.25" customHeight="1">
      <c r="A162" s="7"/>
      <c r="B162" s="8"/>
      <c r="C162" s="9"/>
      <c r="D162" s="9"/>
      <c r="E162" s="9"/>
      <c r="F162" s="10"/>
      <c r="G162" s="8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9"/>
      <c r="W162" s="9"/>
      <c r="X162" s="9"/>
      <c r="Y162" s="9"/>
      <c r="Z162" s="9"/>
      <c r="AA162" s="9"/>
      <c r="AB162" s="12"/>
    </row>
    <row r="163" spans="1:38" ht="14.25" customHeight="1">
      <c r="A163" s="7"/>
      <c r="B163" s="8"/>
      <c r="C163" s="9"/>
      <c r="D163" s="9"/>
      <c r="E163" s="9"/>
      <c r="F163" s="10"/>
      <c r="G163" s="8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9"/>
      <c r="W163" s="9"/>
      <c r="X163" s="9"/>
      <c r="Y163" s="9"/>
      <c r="Z163" s="9"/>
      <c r="AA163" s="9"/>
      <c r="AB163" s="12"/>
    </row>
    <row r="164" spans="1:38" ht="14.25" customHeight="1">
      <c r="A164" s="7"/>
      <c r="B164" s="8"/>
      <c r="C164" s="9"/>
      <c r="D164" s="9"/>
      <c r="E164" s="9"/>
      <c r="F164" s="10"/>
      <c r="G164" s="8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9"/>
      <c r="W164" s="9"/>
      <c r="X164" s="9"/>
      <c r="Y164" s="9"/>
      <c r="Z164" s="9"/>
      <c r="AA164" s="9"/>
      <c r="AB164" s="12"/>
    </row>
    <row r="165" spans="1:38" ht="14.25" customHeight="1">
      <c r="A165" s="7"/>
      <c r="B165" s="8"/>
      <c r="C165" s="9"/>
      <c r="D165" s="9"/>
      <c r="E165" s="9"/>
      <c r="F165" s="10"/>
      <c r="G165" s="8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9"/>
      <c r="W165" s="9"/>
      <c r="X165" s="9"/>
      <c r="Y165" s="9"/>
      <c r="Z165" s="9"/>
      <c r="AA165" s="9"/>
      <c r="AB165" s="12"/>
    </row>
    <row r="166" spans="1:38" ht="14.25" customHeight="1">
      <c r="A166" s="7"/>
      <c r="B166" s="8"/>
      <c r="C166" s="9"/>
      <c r="D166" s="9"/>
      <c r="E166" s="9"/>
      <c r="F166" s="10"/>
      <c r="G166" s="8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9"/>
      <c r="W166" s="9"/>
      <c r="X166" s="9"/>
      <c r="Y166" s="9"/>
      <c r="Z166" s="9"/>
      <c r="AA166" s="9"/>
      <c r="AB166" s="12"/>
    </row>
    <row r="167" spans="1:38" ht="14.25" customHeight="1">
      <c r="A167" s="7"/>
      <c r="B167" s="8"/>
      <c r="C167" s="9"/>
      <c r="D167" s="9"/>
      <c r="E167" s="9"/>
      <c r="F167" s="10"/>
      <c r="G167" s="8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9"/>
      <c r="W167" s="9"/>
      <c r="X167" s="9"/>
      <c r="Y167" s="9"/>
      <c r="Z167" s="9"/>
      <c r="AA167" s="9"/>
      <c r="AB167" s="12"/>
    </row>
    <row r="168" spans="1:38" ht="14.25" customHeight="1">
      <c r="A168" s="7"/>
      <c r="B168" s="8"/>
      <c r="C168" s="9"/>
      <c r="D168" s="9"/>
      <c r="E168" s="9"/>
      <c r="F168" s="10"/>
      <c r="G168" s="8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9"/>
      <c r="W168" s="9"/>
      <c r="X168" s="9"/>
      <c r="Y168" s="9"/>
      <c r="Z168" s="9"/>
      <c r="AA168" s="9"/>
      <c r="AB168" s="12"/>
    </row>
    <row r="169" spans="1:38" ht="14.25" customHeight="1">
      <c r="A169" s="7"/>
      <c r="B169" s="8"/>
      <c r="C169" s="9"/>
      <c r="D169" s="9"/>
      <c r="E169" s="9"/>
      <c r="F169" s="10"/>
      <c r="G169" s="8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9"/>
      <c r="W169" s="9"/>
      <c r="X169" s="9"/>
      <c r="Y169" s="9"/>
      <c r="Z169" s="9"/>
      <c r="AA169" s="9"/>
      <c r="AB169" s="12"/>
    </row>
    <row r="170" spans="1:38" ht="14.25" customHeight="1">
      <c r="A170" s="7"/>
      <c r="B170" s="8"/>
      <c r="C170" s="9"/>
      <c r="D170" s="9"/>
      <c r="E170" s="9"/>
      <c r="F170" s="10"/>
      <c r="G170" s="8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9"/>
      <c r="W170" s="9"/>
      <c r="X170" s="9"/>
      <c r="Y170" s="9"/>
      <c r="Z170" s="9"/>
      <c r="AA170" s="9"/>
      <c r="AB170" s="12"/>
    </row>
    <row r="171" spans="1:38" ht="14.25" customHeight="1">
      <c r="A171" s="7"/>
      <c r="B171" s="8"/>
      <c r="C171" s="9"/>
      <c r="D171" s="9"/>
      <c r="E171" s="9"/>
      <c r="F171" s="10"/>
      <c r="G171" s="8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9"/>
      <c r="W171" s="9"/>
      <c r="X171" s="9"/>
      <c r="Y171" s="9"/>
      <c r="Z171" s="9"/>
      <c r="AA171" s="9"/>
      <c r="AB171" s="12"/>
    </row>
    <row r="172" spans="1:38" ht="14.25" customHeight="1">
      <c r="A172" s="7"/>
      <c r="B172" s="8"/>
      <c r="C172" s="9"/>
      <c r="D172" s="9"/>
      <c r="E172" s="9"/>
      <c r="F172" s="10"/>
      <c r="G172" s="8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9"/>
      <c r="W172" s="9"/>
      <c r="X172" s="9"/>
      <c r="Y172" s="9"/>
      <c r="Z172" s="9"/>
      <c r="AA172" s="9"/>
      <c r="AB172" s="12"/>
    </row>
    <row r="173" spans="1:38" ht="14.25" customHeight="1">
      <c r="A173" s="7"/>
      <c r="B173" s="8"/>
      <c r="C173" s="9"/>
      <c r="D173" s="9"/>
      <c r="E173" s="9"/>
      <c r="F173" s="10"/>
      <c r="G173" s="8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9"/>
      <c r="W173" s="9"/>
      <c r="X173" s="9"/>
      <c r="Y173" s="9"/>
      <c r="Z173" s="9"/>
      <c r="AA173" s="9"/>
      <c r="AB173" s="12"/>
    </row>
    <row r="174" spans="1:38" ht="14.25" customHeight="1">
      <c r="A174" s="7"/>
      <c r="B174" s="8"/>
      <c r="C174" s="9"/>
      <c r="D174" s="9"/>
      <c r="E174" s="9"/>
      <c r="F174" s="10"/>
      <c r="G174" s="14"/>
      <c r="H174" s="1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24"/>
      <c r="AB174" s="17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4.25" customHeight="1">
      <c r="A175" s="7"/>
      <c r="B175" s="8"/>
      <c r="C175" s="9"/>
      <c r="D175" s="9"/>
      <c r="E175" s="9"/>
      <c r="F175" s="10"/>
      <c r="G175" s="8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9"/>
      <c r="W175" s="9"/>
      <c r="X175" s="9"/>
      <c r="Y175" s="9"/>
      <c r="Z175" s="9"/>
      <c r="AA175" s="9"/>
      <c r="AB175" s="12"/>
    </row>
    <row r="176" spans="1:38" ht="14.25" customHeight="1">
      <c r="A176" s="7"/>
      <c r="B176" s="8"/>
      <c r="C176" s="9"/>
      <c r="D176" s="9"/>
      <c r="E176" s="9"/>
      <c r="F176" s="10"/>
      <c r="G176" s="8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9"/>
      <c r="W176" s="9"/>
      <c r="X176" s="9"/>
      <c r="Y176" s="9"/>
      <c r="Z176" s="9"/>
      <c r="AA176" s="9"/>
      <c r="AB176" s="12"/>
    </row>
    <row r="177" spans="1:38" ht="14.25" customHeight="1">
      <c r="A177" s="7"/>
      <c r="B177" s="8"/>
      <c r="C177" s="9"/>
      <c r="D177" s="9"/>
      <c r="E177" s="9"/>
      <c r="F177" s="10"/>
      <c r="G177" s="14"/>
      <c r="H177" s="11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24"/>
      <c r="AB177" s="17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4.25" customHeight="1">
      <c r="A178" s="7"/>
      <c r="B178" s="8"/>
      <c r="C178" s="9"/>
      <c r="D178" s="9"/>
      <c r="E178" s="9"/>
      <c r="F178" s="10"/>
      <c r="G178" s="8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9"/>
      <c r="W178" s="9"/>
      <c r="X178" s="9"/>
      <c r="Y178" s="9"/>
      <c r="Z178" s="9"/>
      <c r="AA178" s="9"/>
      <c r="AB178" s="12"/>
    </row>
    <row r="179" spans="1:38" ht="14.25" customHeight="1">
      <c r="A179" s="7"/>
      <c r="B179" s="8"/>
      <c r="C179" s="22"/>
      <c r="D179" s="9"/>
      <c r="E179" s="9"/>
      <c r="F179" s="10"/>
      <c r="G179" s="8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9"/>
      <c r="W179" s="9"/>
      <c r="X179" s="9"/>
      <c r="Y179" s="9"/>
      <c r="Z179" s="9"/>
      <c r="AA179" s="9"/>
      <c r="AB179" s="12"/>
    </row>
    <row r="180" spans="1:38" ht="14.25" customHeight="1">
      <c r="A180" s="7"/>
      <c r="B180" s="8"/>
      <c r="C180" s="9"/>
      <c r="D180" s="9"/>
      <c r="E180" s="9"/>
      <c r="F180" s="10"/>
      <c r="G180" s="8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9"/>
      <c r="W180" s="9"/>
      <c r="X180" s="9"/>
      <c r="Y180" s="9"/>
      <c r="Z180" s="9"/>
      <c r="AA180" s="9"/>
      <c r="AB180" s="12"/>
    </row>
    <row r="181" spans="1:38" ht="14.25" customHeight="1">
      <c r="A181" s="7"/>
      <c r="B181" s="8"/>
      <c r="C181" s="9"/>
      <c r="D181" s="9"/>
      <c r="E181" s="9"/>
      <c r="F181" s="10"/>
      <c r="G181" s="8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9"/>
      <c r="W181" s="9"/>
      <c r="X181" s="9"/>
      <c r="Y181" s="9"/>
      <c r="Z181" s="9"/>
      <c r="AA181" s="9"/>
      <c r="AB181" s="12"/>
    </row>
    <row r="182" spans="1:38" ht="14.25" customHeight="1">
      <c r="A182" s="7"/>
      <c r="B182" s="8"/>
      <c r="C182" s="15"/>
      <c r="D182" s="9"/>
      <c r="E182" s="9"/>
      <c r="F182" s="10"/>
      <c r="G182" s="14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9"/>
      <c r="W182" s="9"/>
      <c r="X182" s="9"/>
      <c r="Y182" s="9"/>
      <c r="Z182" s="9"/>
      <c r="AA182" s="9"/>
      <c r="AB182" s="12"/>
    </row>
    <row r="183" spans="1:38" ht="14.25" customHeight="1">
      <c r="A183" s="7"/>
      <c r="B183" s="8"/>
      <c r="C183" s="9"/>
      <c r="D183" s="9"/>
      <c r="E183" s="9"/>
      <c r="F183" s="10"/>
      <c r="G183" s="14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9"/>
      <c r="W183" s="9"/>
      <c r="X183" s="9"/>
      <c r="Y183" s="9"/>
      <c r="Z183" s="9"/>
      <c r="AA183" s="9"/>
      <c r="AB183" s="12"/>
    </row>
    <row r="184" spans="1:38" ht="14.25" customHeight="1">
      <c r="A184" s="7"/>
      <c r="B184" s="8"/>
      <c r="C184" s="9"/>
      <c r="D184" s="9"/>
      <c r="E184" s="9"/>
      <c r="F184" s="10"/>
      <c r="G184" s="8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9"/>
      <c r="W184" s="9"/>
      <c r="X184" s="9"/>
      <c r="Y184" s="9"/>
      <c r="Z184" s="9"/>
      <c r="AA184" s="9"/>
      <c r="AB184" s="12"/>
    </row>
    <row r="185" spans="1:38" ht="14.25" customHeight="1">
      <c r="A185" s="7"/>
      <c r="B185" s="8"/>
      <c r="C185" s="9"/>
      <c r="D185" s="9"/>
      <c r="E185" s="9"/>
      <c r="F185" s="10"/>
      <c r="G185" s="8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9"/>
      <c r="W185" s="9"/>
      <c r="X185" s="9"/>
      <c r="Y185" s="9"/>
      <c r="Z185" s="9"/>
      <c r="AA185" s="9"/>
      <c r="AB185" s="12"/>
    </row>
    <row r="186" spans="1:38" ht="14.25" customHeight="1">
      <c r="A186" s="7"/>
      <c r="B186" s="8"/>
      <c r="C186" s="9"/>
      <c r="D186" s="9"/>
      <c r="E186" s="9"/>
      <c r="F186" s="10"/>
      <c r="G186" s="8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9"/>
      <c r="W186" s="9"/>
      <c r="X186" s="9"/>
      <c r="Y186" s="9"/>
      <c r="Z186" s="9"/>
      <c r="AA186" s="9"/>
      <c r="AB186" s="12"/>
    </row>
    <row r="187" spans="1:38" ht="14.25" customHeight="1">
      <c r="A187" s="7"/>
      <c r="B187" s="8"/>
      <c r="C187" s="9"/>
      <c r="D187" s="9"/>
      <c r="E187" s="9"/>
      <c r="F187" s="10"/>
      <c r="G187" s="14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9"/>
      <c r="W187" s="9"/>
      <c r="X187" s="9"/>
      <c r="Y187" s="9"/>
      <c r="Z187" s="9"/>
      <c r="AA187" s="9"/>
      <c r="AB187" s="12"/>
    </row>
    <row r="188" spans="1:38" ht="14.25" customHeight="1">
      <c r="A188" s="7"/>
      <c r="B188" s="8"/>
      <c r="C188" s="9"/>
      <c r="D188" s="9"/>
      <c r="E188" s="9"/>
      <c r="F188" s="10"/>
      <c r="G188" s="8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9"/>
      <c r="W188" s="9"/>
      <c r="X188" s="9"/>
      <c r="Y188" s="9"/>
      <c r="Z188" s="9"/>
      <c r="AA188" s="9"/>
      <c r="AB188" s="12"/>
    </row>
    <row r="189" spans="1:38" ht="14.25" customHeight="1">
      <c r="A189" s="7"/>
      <c r="B189" s="8"/>
      <c r="C189" s="9"/>
      <c r="D189" s="9"/>
      <c r="E189" s="9"/>
      <c r="F189" s="10"/>
      <c r="G189" s="8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9"/>
      <c r="W189" s="9"/>
      <c r="X189" s="9"/>
      <c r="Y189" s="9"/>
      <c r="Z189" s="9"/>
      <c r="AA189" s="9"/>
      <c r="AB189" s="12"/>
    </row>
    <row r="190" spans="1:38" ht="14.25" customHeight="1">
      <c r="A190" s="7"/>
      <c r="B190" s="8"/>
      <c r="C190" s="9"/>
      <c r="D190" s="9"/>
      <c r="E190" s="9"/>
      <c r="F190" s="10"/>
      <c r="G190" s="14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9"/>
      <c r="W190" s="9"/>
      <c r="X190" s="9"/>
      <c r="Y190" s="9"/>
      <c r="Z190" s="9"/>
      <c r="AA190" s="9"/>
      <c r="AB190" s="12"/>
    </row>
    <row r="191" spans="1:38" ht="14.25" customHeight="1">
      <c r="A191" s="7"/>
      <c r="B191" s="8"/>
      <c r="C191" s="9"/>
      <c r="D191" s="9"/>
      <c r="E191" s="9"/>
      <c r="F191" s="10"/>
      <c r="G191" s="8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9"/>
      <c r="W191" s="9"/>
      <c r="X191" s="9"/>
      <c r="Y191" s="9"/>
      <c r="Z191" s="9"/>
      <c r="AA191" s="9"/>
      <c r="AB191" s="12"/>
    </row>
    <row r="192" spans="1:38" ht="14.25" customHeight="1">
      <c r="A192" s="7"/>
      <c r="B192" s="8"/>
      <c r="C192" s="9"/>
      <c r="D192" s="9"/>
      <c r="E192" s="9"/>
      <c r="F192" s="10"/>
      <c r="G192" s="8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9"/>
      <c r="W192" s="9"/>
      <c r="X192" s="9"/>
      <c r="Y192" s="9"/>
      <c r="Z192" s="9"/>
      <c r="AA192" s="9"/>
      <c r="AB192" s="12"/>
    </row>
    <row r="193" spans="1:28" ht="14.25" customHeight="1">
      <c r="A193" s="7"/>
      <c r="B193" s="8"/>
      <c r="C193" s="9"/>
      <c r="D193" s="9"/>
      <c r="E193" s="9"/>
      <c r="F193" s="10"/>
      <c r="G193" s="8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9"/>
      <c r="W193" s="9"/>
      <c r="X193" s="9"/>
      <c r="Y193" s="9"/>
      <c r="Z193" s="9"/>
      <c r="AA193" s="9"/>
      <c r="AB193" s="12"/>
    </row>
    <row r="194" spans="1:28" ht="14.25" customHeight="1">
      <c r="A194" s="7"/>
      <c r="B194" s="8"/>
      <c r="C194" s="9"/>
      <c r="D194" s="9"/>
      <c r="E194" s="9"/>
      <c r="F194" s="10"/>
      <c r="G194" s="8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9"/>
      <c r="W194" s="9"/>
      <c r="X194" s="9"/>
      <c r="Y194" s="9"/>
      <c r="Z194" s="9"/>
      <c r="AA194" s="9"/>
      <c r="AB194" s="12"/>
    </row>
    <row r="195" spans="1:28" ht="14.25" customHeight="1">
      <c r="A195" s="7"/>
      <c r="B195" s="8"/>
      <c r="C195" s="9"/>
      <c r="D195" s="9"/>
      <c r="E195" s="9"/>
      <c r="F195" s="10"/>
      <c r="G195" s="8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9"/>
      <c r="W195" s="9"/>
      <c r="X195" s="9"/>
      <c r="Y195" s="9"/>
      <c r="Z195" s="9"/>
      <c r="AA195" s="9"/>
      <c r="AB195" s="12"/>
    </row>
    <row r="196" spans="1:28" ht="14.25" customHeight="1">
      <c r="A196" s="7"/>
      <c r="B196" s="8"/>
      <c r="C196" s="9"/>
      <c r="D196" s="9"/>
      <c r="E196" s="9"/>
      <c r="F196" s="10"/>
      <c r="G196" s="8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9"/>
      <c r="W196" s="9"/>
      <c r="X196" s="9"/>
      <c r="Y196" s="9"/>
      <c r="Z196" s="9"/>
      <c r="AA196" s="9"/>
      <c r="AB196" s="12"/>
    </row>
    <row r="197" spans="1:28" ht="14.25" customHeight="1">
      <c r="A197" s="7"/>
      <c r="B197" s="8"/>
      <c r="C197" s="9"/>
      <c r="D197" s="9"/>
      <c r="E197" s="9"/>
      <c r="F197" s="10"/>
      <c r="G197" s="8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9"/>
      <c r="W197" s="9"/>
      <c r="X197" s="9"/>
      <c r="Y197" s="9"/>
      <c r="Z197" s="9"/>
      <c r="AA197" s="9"/>
      <c r="AB197" s="12"/>
    </row>
    <row r="198" spans="1:28" ht="14.25" customHeight="1">
      <c r="A198" s="7"/>
      <c r="B198" s="8"/>
      <c r="C198" s="9"/>
      <c r="D198" s="9"/>
      <c r="E198" s="9"/>
      <c r="F198" s="10"/>
      <c r="G198" s="8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9"/>
      <c r="W198" s="9"/>
      <c r="X198" s="9"/>
      <c r="Y198" s="9"/>
      <c r="Z198" s="9"/>
      <c r="AA198" s="9"/>
      <c r="AB198" s="12"/>
    </row>
    <row r="199" spans="1:28" ht="14.25" customHeight="1">
      <c r="A199" s="7"/>
      <c r="B199" s="8"/>
      <c r="C199" s="9"/>
      <c r="D199" s="9"/>
      <c r="E199" s="9"/>
      <c r="F199" s="10"/>
      <c r="G199" s="14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9"/>
      <c r="W199" s="9"/>
      <c r="X199" s="9"/>
      <c r="Y199" s="9"/>
      <c r="Z199" s="9"/>
      <c r="AA199" s="9"/>
      <c r="AB199" s="12"/>
    </row>
    <row r="200" spans="1:28" ht="14.25" customHeight="1">
      <c r="A200" s="7"/>
      <c r="B200" s="8"/>
      <c r="C200" s="9"/>
      <c r="D200" s="9"/>
      <c r="E200" s="9"/>
      <c r="F200" s="10"/>
      <c r="G200" s="8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9"/>
      <c r="W200" s="9"/>
      <c r="X200" s="9"/>
      <c r="Y200" s="9"/>
      <c r="Z200" s="9"/>
      <c r="AA200" s="9"/>
      <c r="AB200" s="12"/>
    </row>
    <row r="201" spans="1:28" ht="14.25" customHeight="1">
      <c r="A201" s="7"/>
      <c r="B201" s="8"/>
      <c r="C201" s="9"/>
      <c r="D201" s="9"/>
      <c r="E201" s="9"/>
      <c r="F201" s="10"/>
      <c r="G201" s="8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9"/>
      <c r="W201" s="9"/>
      <c r="X201" s="9"/>
      <c r="Y201" s="9"/>
      <c r="Z201" s="9"/>
      <c r="AA201" s="9"/>
      <c r="AB201" s="12"/>
    </row>
    <row r="202" spans="1:28" ht="14.25" customHeight="1">
      <c r="A202" s="7"/>
      <c r="B202" s="8"/>
      <c r="C202" s="9"/>
      <c r="D202" s="9"/>
      <c r="E202" s="9"/>
      <c r="F202" s="10"/>
      <c r="G202" s="8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9"/>
      <c r="W202" s="9"/>
      <c r="X202" s="9"/>
      <c r="Y202" s="9"/>
      <c r="Z202" s="9"/>
      <c r="AA202" s="9"/>
      <c r="AB202" s="12"/>
    </row>
    <row r="203" spans="1:28" ht="14.25" customHeight="1">
      <c r="A203" s="7"/>
      <c r="B203" s="8"/>
      <c r="C203" s="9"/>
      <c r="D203" s="9"/>
      <c r="E203" s="9"/>
      <c r="F203" s="10"/>
      <c r="G203" s="8"/>
      <c r="H203" s="30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9"/>
      <c r="W203" s="9"/>
      <c r="X203" s="9"/>
      <c r="Y203" s="9"/>
      <c r="Z203" s="9"/>
      <c r="AA203" s="9"/>
      <c r="AB203" s="12"/>
    </row>
    <row r="204" spans="1:28" ht="14.25" customHeight="1">
      <c r="A204" s="7"/>
      <c r="B204" s="8"/>
      <c r="C204" s="9"/>
      <c r="D204" s="9"/>
      <c r="E204" s="9"/>
      <c r="F204" s="10"/>
      <c r="G204" s="8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9"/>
      <c r="W204" s="9"/>
      <c r="X204" s="9"/>
      <c r="Y204" s="9"/>
      <c r="Z204" s="9"/>
      <c r="AA204" s="9"/>
      <c r="AB204" s="12"/>
    </row>
    <row r="205" spans="1:28" ht="14.25" customHeight="1">
      <c r="A205" s="7"/>
      <c r="B205" s="8"/>
      <c r="C205" s="9"/>
      <c r="D205" s="9"/>
      <c r="E205" s="9"/>
      <c r="F205" s="10"/>
      <c r="G205" s="8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9"/>
      <c r="W205" s="9"/>
      <c r="X205" s="9"/>
      <c r="Y205" s="9"/>
      <c r="Z205" s="9"/>
      <c r="AA205" s="9"/>
      <c r="AB205" s="12"/>
    </row>
    <row r="206" spans="1:28" ht="14.25" customHeight="1">
      <c r="A206" s="7"/>
      <c r="B206" s="8"/>
      <c r="C206" s="9"/>
      <c r="D206" s="9"/>
      <c r="E206" s="9"/>
      <c r="F206" s="10"/>
      <c r="G206" s="8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9"/>
      <c r="W206" s="9"/>
      <c r="X206" s="9"/>
      <c r="Y206" s="9"/>
      <c r="Z206" s="9"/>
      <c r="AA206" s="9"/>
      <c r="AB206" s="12"/>
    </row>
    <row r="207" spans="1:28" ht="14.25" customHeight="1">
      <c r="A207" s="7"/>
      <c r="B207" s="8"/>
      <c r="C207" s="9"/>
      <c r="D207" s="9"/>
      <c r="E207" s="9"/>
      <c r="F207" s="10"/>
      <c r="G207" s="8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9"/>
      <c r="W207" s="9"/>
      <c r="X207" s="9"/>
      <c r="Y207" s="9"/>
      <c r="Z207" s="9"/>
      <c r="AA207" s="9"/>
      <c r="AB207" s="12"/>
    </row>
    <row r="208" spans="1:28" ht="14.25" customHeight="1">
      <c r="A208" s="7"/>
      <c r="B208" s="8"/>
      <c r="C208" s="9"/>
      <c r="D208" s="9"/>
      <c r="E208" s="9"/>
      <c r="F208" s="10"/>
      <c r="G208" s="8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9"/>
      <c r="W208" s="9"/>
      <c r="X208" s="9"/>
      <c r="Y208" s="9"/>
      <c r="Z208" s="9"/>
      <c r="AA208" s="9"/>
      <c r="AB208" s="12"/>
    </row>
    <row r="209" spans="1:28" ht="14.25" customHeight="1">
      <c r="A209" s="7"/>
      <c r="B209" s="8"/>
      <c r="C209" s="9"/>
      <c r="D209" s="9"/>
      <c r="E209" s="9"/>
      <c r="F209" s="10"/>
      <c r="G209" s="8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9"/>
      <c r="W209" s="9"/>
      <c r="X209" s="9"/>
      <c r="Y209" s="9"/>
      <c r="Z209" s="9"/>
      <c r="AA209" s="9"/>
      <c r="AB209" s="12"/>
    </row>
    <row r="210" spans="1:28" ht="14.25" customHeight="1">
      <c r="A210" s="7"/>
      <c r="B210" s="8"/>
      <c r="C210" s="9"/>
      <c r="D210" s="9"/>
      <c r="E210" s="9"/>
      <c r="F210" s="10"/>
      <c r="G210" s="8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9"/>
      <c r="W210" s="9"/>
      <c r="X210" s="9"/>
      <c r="Y210" s="9"/>
      <c r="Z210" s="9"/>
      <c r="AA210" s="9"/>
      <c r="AB210" s="12"/>
    </row>
    <row r="211" spans="1:28" ht="14.25" customHeight="1">
      <c r="A211" s="7"/>
      <c r="B211" s="8"/>
      <c r="C211" s="9"/>
      <c r="D211" s="9"/>
      <c r="E211" s="9"/>
      <c r="F211" s="10"/>
      <c r="G211" s="8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9"/>
      <c r="W211" s="9"/>
      <c r="X211" s="9"/>
      <c r="Y211" s="9"/>
      <c r="Z211" s="9"/>
      <c r="AA211" s="9"/>
      <c r="AB211" s="12"/>
    </row>
    <row r="212" spans="1:28" ht="14.25" customHeight="1">
      <c r="A212" s="7"/>
      <c r="B212" s="8"/>
      <c r="C212" s="9"/>
      <c r="D212" s="9"/>
      <c r="E212" s="9"/>
      <c r="F212" s="10"/>
      <c r="G212" s="8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9"/>
      <c r="W212" s="9"/>
      <c r="X212" s="9"/>
      <c r="Y212" s="9"/>
      <c r="Z212" s="9"/>
      <c r="AA212" s="9"/>
      <c r="AB212" s="12"/>
    </row>
    <row r="213" spans="1:28" ht="14.25" customHeight="1">
      <c r="A213" s="7"/>
      <c r="B213" s="8"/>
      <c r="C213" s="9"/>
      <c r="D213" s="9"/>
      <c r="E213" s="9"/>
      <c r="F213" s="10"/>
      <c r="G213" s="8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9"/>
      <c r="W213" s="9"/>
      <c r="X213" s="9"/>
      <c r="Y213" s="9"/>
      <c r="Z213" s="9"/>
      <c r="AA213" s="9"/>
      <c r="AB213" s="12"/>
    </row>
    <row r="214" spans="1:28" ht="14.25" customHeight="1">
      <c r="A214" s="7"/>
      <c r="B214" s="8"/>
      <c r="C214" s="9"/>
      <c r="D214" s="9"/>
      <c r="E214" s="9"/>
      <c r="F214" s="10"/>
      <c r="G214" s="8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9"/>
      <c r="W214" s="9"/>
      <c r="X214" s="9"/>
      <c r="Y214" s="9"/>
      <c r="Z214" s="9"/>
      <c r="AA214" s="9"/>
      <c r="AB214" s="12"/>
    </row>
    <row r="215" spans="1:28" ht="14.25" customHeight="1">
      <c r="A215" s="7"/>
      <c r="B215" s="8"/>
      <c r="C215" s="9"/>
      <c r="D215" s="9"/>
      <c r="E215" s="9"/>
      <c r="F215" s="10"/>
      <c r="G215" s="8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9"/>
      <c r="W215" s="9"/>
      <c r="X215" s="9"/>
      <c r="Y215" s="9"/>
      <c r="Z215" s="9"/>
      <c r="AA215" s="9"/>
      <c r="AB215" s="12"/>
    </row>
    <row r="216" spans="1:28" ht="14.25" customHeight="1">
      <c r="A216" s="7"/>
      <c r="B216" s="8"/>
      <c r="C216" s="9"/>
      <c r="D216" s="9"/>
      <c r="E216" s="9"/>
      <c r="F216" s="10"/>
      <c r="G216" s="8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9"/>
      <c r="W216" s="9"/>
      <c r="X216" s="9"/>
      <c r="Y216" s="9"/>
      <c r="Z216" s="9"/>
      <c r="AA216" s="9"/>
      <c r="AB216" s="12"/>
    </row>
    <row r="217" spans="1:28" ht="14.25" customHeight="1">
      <c r="A217" s="7"/>
      <c r="B217" s="8"/>
      <c r="C217" s="9"/>
      <c r="D217" s="9"/>
      <c r="E217" s="9"/>
      <c r="F217" s="10"/>
      <c r="G217" s="8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9"/>
      <c r="W217" s="9"/>
      <c r="X217" s="9"/>
      <c r="Y217" s="9"/>
      <c r="Z217" s="9"/>
      <c r="AA217" s="9"/>
      <c r="AB217" s="12"/>
    </row>
    <row r="218" spans="1:28" ht="14.25" customHeight="1">
      <c r="A218" s="7"/>
      <c r="B218" s="8"/>
      <c r="C218" s="9"/>
      <c r="D218" s="9"/>
      <c r="E218" s="9"/>
      <c r="F218" s="10"/>
      <c r="G218" s="8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9"/>
      <c r="W218" s="9"/>
      <c r="X218" s="9"/>
      <c r="Y218" s="9"/>
      <c r="Z218" s="9"/>
      <c r="AA218" s="9"/>
      <c r="AB218" s="12"/>
    </row>
    <row r="219" spans="1:28" ht="14.25" customHeight="1">
      <c r="A219" s="7"/>
      <c r="B219" s="8"/>
      <c r="C219" s="9"/>
      <c r="D219" s="9"/>
      <c r="E219" s="9"/>
      <c r="F219" s="10"/>
      <c r="G219" s="8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9"/>
      <c r="W219" s="9"/>
      <c r="X219" s="9"/>
      <c r="Y219" s="9"/>
      <c r="Z219" s="9"/>
      <c r="AA219" s="9"/>
      <c r="AB219" s="12"/>
    </row>
    <row r="220" spans="1:28" ht="14.25" customHeight="1">
      <c r="A220" s="7"/>
      <c r="B220" s="8"/>
      <c r="C220" s="9"/>
      <c r="D220" s="9"/>
      <c r="E220" s="9"/>
      <c r="F220" s="10"/>
      <c r="G220" s="14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9"/>
      <c r="W220" s="9"/>
      <c r="X220" s="9"/>
      <c r="Y220" s="9"/>
      <c r="Z220" s="9"/>
      <c r="AA220" s="9"/>
      <c r="AB220" s="12"/>
    </row>
  </sheetData>
  <dataValidations count="1">
    <dataValidation type="list" allowBlank="1" showInputMessage="1" prompt="Выберите значение из списка" sqref="D2:D220">
      <formula1>"личное обращение,горячая линия, повторное обращение"</formula1>
    </dataValidation>
  </dataValidation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0"/>
  <sheetViews>
    <sheetView workbookViewId="0">
      <selection activeCell="A25" sqref="A25"/>
    </sheetView>
  </sheetViews>
  <sheetFormatPr defaultColWidth="14.44140625" defaultRowHeight="15" customHeight="1"/>
  <cols>
    <col min="1" max="1" width="37" customWidth="1"/>
    <col min="2" max="6" width="14.44140625" customWidth="1"/>
  </cols>
  <sheetData>
    <row r="1" spans="1:12" ht="14.4">
      <c r="A1" s="49" t="s">
        <v>43</v>
      </c>
      <c r="B1" s="50">
        <f ca="1">TODAY()</f>
        <v>44901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4">
      <c r="A2" s="49" t="s">
        <v>46</v>
      </c>
      <c r="B2" s="51">
        <f ca="1">B3+B8</f>
        <v>4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4">
      <c r="A3" s="49" t="s">
        <v>47</v>
      </c>
      <c r="B3" s="51">
        <f ca="1">SUMIFS(Реестр!I:I,Реестр!B:B,B1)</f>
        <v>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4">
      <c r="A4" s="49" t="s">
        <v>48</v>
      </c>
      <c r="B4" s="51">
        <f ca="1">SUMIFS(Реестр!J:J,Реестр!B:B,B1)</f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4.4">
      <c r="A5" s="49" t="s">
        <v>49</v>
      </c>
      <c r="B5" s="52">
        <f ca="1">COUNTIFS(Реестр!B:B,B1,Реестр!I:I,"&lt;&gt;")</f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4.4">
      <c r="A6" s="49" t="s">
        <v>50</v>
      </c>
      <c r="B6" s="51">
        <f ca="1">SUMIFS(Реестр!J:J,Реестр!B:B,B1)</f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4.4">
      <c r="A7" s="49" t="s">
        <v>51</v>
      </c>
      <c r="B7" s="51">
        <f ca="1">SUMIFS(Реестр!K:K,Реестр!B:B,B1)</f>
        <v>6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4.4">
      <c r="A8" s="49" t="s">
        <v>52</v>
      </c>
      <c r="B8" s="52">
        <f ca="1">COUNTIFS(Реестр!B:B,B1)-B5</f>
        <v>1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4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4.4">
      <c r="A10" s="53" t="s">
        <v>53</v>
      </c>
      <c r="B10" s="53" t="s">
        <v>54</v>
      </c>
      <c r="C10" s="53" t="s">
        <v>55</v>
      </c>
      <c r="D10" s="51"/>
      <c r="E10" s="51"/>
      <c r="F10" s="51"/>
      <c r="G10" s="51"/>
      <c r="H10" s="51"/>
      <c r="I10" s="51"/>
      <c r="J10" s="51"/>
      <c r="K10" s="51"/>
    </row>
    <row r="11" spans="1:12" ht="14.4">
      <c r="A11" s="49" t="s">
        <v>56</v>
      </c>
      <c r="B11" s="51">
        <f ca="1">COUNTIFS(Реестр!B:B,B1,Реестр!L:L,"&lt;&gt;")</f>
        <v>2</v>
      </c>
      <c r="C11" s="51">
        <f ca="1">SUMIFS(Реестр!K:K,Реестр!B:B,B1,Реестр!L:L,"&lt;&gt;")</f>
        <v>6</v>
      </c>
      <c r="D11" s="49"/>
      <c r="E11" s="49"/>
      <c r="F11" s="49"/>
      <c r="G11" s="49"/>
      <c r="H11" s="49"/>
      <c r="I11" s="49"/>
      <c r="J11" s="49"/>
      <c r="K11" s="49"/>
    </row>
    <row r="12" spans="1:12" ht="14.4">
      <c r="A12" s="49" t="s">
        <v>10</v>
      </c>
      <c r="B12" s="51">
        <f ca="1">COUNTIFS(Реестр!B:B,B1,Реестр!M:M,"&lt;&gt;")</f>
        <v>1</v>
      </c>
      <c r="C12" s="51">
        <f ca="1">SUMIFS(Реестр!K:K,Реестр!B:B,B1,Реестр!M:M,"&lt;&gt;")</f>
        <v>1</v>
      </c>
      <c r="D12" s="49"/>
      <c r="E12" s="49"/>
      <c r="F12" s="49"/>
      <c r="G12" s="49"/>
      <c r="H12" s="49"/>
      <c r="I12" s="49"/>
      <c r="J12" s="49"/>
      <c r="K12" s="49"/>
    </row>
    <row r="13" spans="1:12" ht="14.4">
      <c r="A13" s="49" t="s">
        <v>57</v>
      </c>
      <c r="B13" s="51">
        <f ca="1">COUNTIFS(Реестр!B:B,B1,Реестр!N:N,"&lt;&gt;")</f>
        <v>0</v>
      </c>
      <c r="C13" s="51">
        <f ca="1">SUMIFS(Реестр!K:K,Реестр!B:B,B1,Реестр!N:N,"&lt;&gt;")</f>
        <v>0</v>
      </c>
      <c r="D13" s="49"/>
      <c r="E13" s="49"/>
      <c r="F13" s="49"/>
      <c r="G13" s="49"/>
      <c r="H13" s="49"/>
      <c r="I13" s="49"/>
      <c r="J13" s="49"/>
      <c r="K13" s="49"/>
    </row>
    <row r="14" spans="1:12" ht="14.4">
      <c r="A14" s="49" t="s">
        <v>12</v>
      </c>
      <c r="B14" s="51">
        <f ca="1">COUNTIFS(Реестр!B:B,B1,Реестр!O:O,"&lt;&gt;")</f>
        <v>1</v>
      </c>
      <c r="C14" s="51">
        <f ca="1">B14</f>
        <v>1</v>
      </c>
      <c r="D14" s="49"/>
      <c r="E14" s="49"/>
      <c r="F14" s="49"/>
      <c r="G14" s="49"/>
      <c r="H14" s="49"/>
      <c r="I14" s="49"/>
      <c r="J14" s="49"/>
      <c r="K14" s="49"/>
    </row>
    <row r="15" spans="1:12" ht="14.4">
      <c r="A15" s="49" t="s">
        <v>13</v>
      </c>
      <c r="B15" s="51">
        <f ca="1">COUNTIFS(Реестр!B:B,B1,Реестр!P:P,"&lt;&gt;")</f>
        <v>0</v>
      </c>
      <c r="C15" s="51">
        <f ca="1">SUMIFS(Реестр!K:K,Реестр!B:B,B1,Реестр!P:P,"&lt;&gt;")</f>
        <v>0</v>
      </c>
      <c r="D15" s="49"/>
      <c r="E15" s="49"/>
      <c r="F15" s="49"/>
      <c r="G15" s="49"/>
      <c r="H15" s="49"/>
      <c r="I15" s="49"/>
      <c r="J15" s="49"/>
      <c r="K15" s="49"/>
    </row>
    <row r="16" spans="1:12" ht="14.4">
      <c r="A16" s="49" t="s">
        <v>58</v>
      </c>
      <c r="B16" s="51">
        <f ca="1">COUNTIFS(Реестр!B:B,B1,Реестр!Q:Q,"&lt;&gt;")</f>
        <v>0</v>
      </c>
      <c r="C16" s="51">
        <f t="shared" ref="C16:C17" ca="1" si="0">B16</f>
        <v>0</v>
      </c>
      <c r="D16" s="49"/>
      <c r="E16" s="49"/>
      <c r="F16" s="49"/>
      <c r="G16" s="49"/>
      <c r="H16" s="49"/>
      <c r="I16" s="49"/>
      <c r="J16" s="49"/>
      <c r="K16" s="49"/>
    </row>
    <row r="17" spans="1:12" ht="14.4">
      <c r="A17" s="49" t="s">
        <v>15</v>
      </c>
      <c r="B17" s="51">
        <f ca="1">COUNTIFS(Реестр!B:B,B1,Реестр!R:R,"&lt;&gt;")</f>
        <v>1</v>
      </c>
      <c r="C17" s="51">
        <f t="shared" ca="1" si="0"/>
        <v>1</v>
      </c>
      <c r="D17" s="49"/>
      <c r="E17" s="49"/>
      <c r="F17" s="49"/>
      <c r="G17" s="49"/>
      <c r="H17" s="49"/>
      <c r="I17" s="49"/>
      <c r="J17" s="49"/>
      <c r="K17" s="49"/>
    </row>
    <row r="18" spans="1:12" ht="14.4">
      <c r="A18" s="49" t="s">
        <v>59</v>
      </c>
      <c r="B18" s="51">
        <f ca="1">COUNTIFS(Реестр!B:B,B1,Реестр!S:S,"&lt;&gt;")</f>
        <v>0</v>
      </c>
      <c r="C18" s="51">
        <f ca="1">SUMIFS(Реестр!K:K,Реестр!B:B,B1,Реестр!S:S,"&lt;&gt;")</f>
        <v>0</v>
      </c>
      <c r="D18" s="49"/>
      <c r="E18" s="49"/>
      <c r="F18" s="49"/>
      <c r="G18" s="49"/>
      <c r="H18" s="49"/>
      <c r="I18" s="49"/>
      <c r="J18" s="49"/>
      <c r="K18" s="49"/>
    </row>
    <row r="19" spans="1:12" ht="14.4">
      <c r="A19" s="49" t="s">
        <v>17</v>
      </c>
      <c r="B19" s="51">
        <f ca="1">COUNTIFS(Реестр!B:B,B1,Реестр!T:T,"&lt;&gt;")</f>
        <v>0</v>
      </c>
      <c r="C19" s="51">
        <f ca="1">SUMIFS(Реестр!I:I,Реестр!B:B,B1,Реестр!T:T,"&lt;&gt;")</f>
        <v>0</v>
      </c>
      <c r="D19" s="49"/>
      <c r="E19" s="49"/>
      <c r="F19" s="49"/>
      <c r="G19" s="49"/>
      <c r="H19" s="49"/>
      <c r="I19" s="49"/>
      <c r="J19" s="49"/>
      <c r="K19" s="49"/>
    </row>
    <row r="20" spans="1:12" ht="14.4">
      <c r="A20" s="49" t="s">
        <v>18</v>
      </c>
      <c r="B20" s="51">
        <f ca="1">COUNTIFS(Реестр!B:B,B1,Реестр!U:U,"&lt;&gt;")</f>
        <v>0</v>
      </c>
      <c r="C20" s="51">
        <f ca="1">SUMIFS(Реестр!K:K,Реестр!B:B,B1,Реестр!U:U,"&lt;&gt;")</f>
        <v>0</v>
      </c>
      <c r="D20" s="49"/>
      <c r="E20" s="49"/>
      <c r="F20" s="49"/>
      <c r="G20" s="49"/>
      <c r="H20" s="49"/>
      <c r="I20" s="49"/>
      <c r="J20" s="49"/>
      <c r="K20" s="49"/>
    </row>
    <row r="21" spans="1:12" ht="15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5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5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2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:12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1:12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1:12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1:12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1:12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2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2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2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12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12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12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1:12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1:12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1:12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1:12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  <row r="121" spans="1:12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</row>
    <row r="123" spans="1:12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1:12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</row>
    <row r="127" spans="1:12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</row>
    <row r="130" spans="1:12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</row>
    <row r="139" spans="1:12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</row>
    <row r="140" spans="1:12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</row>
    <row r="141" spans="1:12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</row>
    <row r="142" spans="1:12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</row>
    <row r="144" spans="1:12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</row>
    <row r="145" spans="1:12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</row>
    <row r="146" spans="1:12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</row>
    <row r="154" spans="1:12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</row>
    <row r="155" spans="1:12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</row>
    <row r="164" spans="1:12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</row>
    <row r="165" spans="1:12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</row>
    <row r="166" spans="1:12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  <row r="167" spans="1:12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</row>
    <row r="168" spans="1:12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2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</row>
    <row r="171" spans="1:12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</row>
    <row r="172" spans="1:12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</row>
    <row r="173" spans="1:12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</row>
    <row r="174" spans="1:12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</row>
    <row r="183" spans="1:12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</row>
    <row r="184" spans="1:12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</row>
    <row r="185" spans="1:12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</row>
    <row r="186" spans="1:12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</row>
    <row r="187" spans="1:12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</row>
    <row r="188" spans="1:12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</row>
    <row r="190" spans="1:12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12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</row>
    <row r="192" spans="1:12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2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</row>
    <row r="195" spans="1:12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</row>
    <row r="196" spans="1:12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</row>
    <row r="198" spans="1:12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</row>
    <row r="199" spans="1:12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</row>
    <row r="200" spans="1:12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</row>
    <row r="201" spans="1:12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</row>
    <row r="202" spans="1:12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</row>
    <row r="203" spans="1:12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</row>
    <row r="204" spans="1:12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</row>
    <row r="205" spans="1:12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  <row r="207" spans="1:12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</row>
    <row r="208" spans="1:12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</row>
    <row r="212" spans="1:12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</row>
    <row r="213" spans="1:12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</row>
    <row r="214" spans="1:12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</row>
    <row r="216" spans="1:12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</row>
    <row r="217" spans="1:12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</row>
    <row r="218" spans="1:12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</row>
    <row r="219" spans="1:12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</row>
    <row r="220" spans="1:12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87"/>
  <sheetViews>
    <sheetView workbookViewId="0">
      <selection activeCell="A2" sqref="A2"/>
    </sheetView>
  </sheetViews>
  <sheetFormatPr defaultColWidth="14.44140625" defaultRowHeight="15" customHeight="1"/>
  <cols>
    <col min="1" max="6" width="14.44140625" customWidth="1"/>
  </cols>
  <sheetData>
    <row r="1" spans="1:25" ht="14.4">
      <c r="A1" s="44" t="s">
        <v>43</v>
      </c>
      <c r="B1" s="45" t="s">
        <v>44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4.4">
      <c r="A2" s="46">
        <v>44896</v>
      </c>
      <c r="B2" s="47">
        <f>COUNTIFS(Реестр!B:B,A2)</f>
        <v>0</v>
      </c>
    </row>
    <row r="3" spans="1:25" ht="14.4">
      <c r="A3" s="46">
        <v>44897</v>
      </c>
      <c r="B3" s="47">
        <f>COUNTIFS(Реестр!B:B,A3)</f>
        <v>0</v>
      </c>
    </row>
    <row r="4" spans="1:25" ht="14.4">
      <c r="A4" s="46">
        <v>44898</v>
      </c>
      <c r="B4" s="47">
        <f>COUNTIFS(Реестр!B:B,A4)</f>
        <v>0</v>
      </c>
    </row>
    <row r="5" spans="1:25" ht="14.4">
      <c r="A5" s="46">
        <v>44899</v>
      </c>
      <c r="B5" s="47">
        <f>COUNTIFS(Реестр!B:B,A5)</f>
        <v>0</v>
      </c>
    </row>
    <row r="6" spans="1:25" ht="14.4">
      <c r="A6" s="46">
        <v>44900</v>
      </c>
      <c r="B6" s="47">
        <f>COUNTIFS(Реестр!B:B,A6)</f>
        <v>0</v>
      </c>
    </row>
    <row r="7" spans="1:25" ht="14.4">
      <c r="A7" s="46">
        <v>44901</v>
      </c>
      <c r="B7" s="47">
        <f>COUNTIFS(Реестр!B:B,A7)</f>
        <v>3</v>
      </c>
    </row>
    <row r="8" spans="1:25" ht="14.4">
      <c r="A8" s="46">
        <v>44902</v>
      </c>
      <c r="B8" s="47">
        <f>COUNTIFS(Реестр!B:B,A8)</f>
        <v>1</v>
      </c>
    </row>
    <row r="9" spans="1:25" ht="14.4">
      <c r="A9" s="46">
        <v>44903</v>
      </c>
      <c r="B9" s="47">
        <f>COUNTIFS(Реестр!B:B,A9)</f>
        <v>0</v>
      </c>
    </row>
    <row r="10" spans="1:25" ht="14.4">
      <c r="A10" s="46">
        <v>44904</v>
      </c>
      <c r="B10" s="47">
        <f>COUNTIFS(Реестр!B:B,A10)</f>
        <v>0</v>
      </c>
    </row>
    <row r="11" spans="1:25" ht="14.4">
      <c r="A11" s="46">
        <v>44905</v>
      </c>
      <c r="B11" s="47">
        <f>COUNTIFS(Реестр!B:B,A11)</f>
        <v>0</v>
      </c>
    </row>
    <row r="12" spans="1:25" ht="14.4">
      <c r="A12" s="46">
        <v>44906</v>
      </c>
      <c r="B12" s="47">
        <f>COUNTIFS(Реестр!B:B,A12)</f>
        <v>0</v>
      </c>
    </row>
    <row r="13" spans="1:25" ht="14.4">
      <c r="A13" s="46">
        <v>44907</v>
      </c>
      <c r="B13" s="47">
        <f>COUNTIFS(Реестр!B:B,A13)</f>
        <v>0</v>
      </c>
    </row>
    <row r="14" spans="1:25" ht="14.4">
      <c r="A14" s="46">
        <v>44908</v>
      </c>
      <c r="B14" s="47">
        <f>COUNTIFS(Реестр!B:B,A14)</f>
        <v>0</v>
      </c>
    </row>
    <row r="15" spans="1:25" ht="14.4">
      <c r="A15" s="46">
        <v>44909</v>
      </c>
      <c r="B15" s="47">
        <f>COUNTIFS(Реестр!B:B,A15)</f>
        <v>0</v>
      </c>
    </row>
    <row r="16" spans="1:25" ht="14.4">
      <c r="A16" s="46">
        <v>44910</v>
      </c>
      <c r="B16" s="47">
        <f>COUNTIFS(Реестр!B:B,A16)</f>
        <v>0</v>
      </c>
    </row>
    <row r="17" spans="1:11" ht="14.4">
      <c r="A17" s="46">
        <v>44911</v>
      </c>
      <c r="B17" s="47">
        <f>COUNTIFS(Реестр!B:B,A17)</f>
        <v>0</v>
      </c>
    </row>
    <row r="18" spans="1:11" ht="14.4">
      <c r="A18" s="46">
        <v>44912</v>
      </c>
      <c r="B18" s="47">
        <f>COUNTIFS(Реестр!B:B,A18)</f>
        <v>0</v>
      </c>
    </row>
    <row r="19" spans="1:11" ht="14.4">
      <c r="A19" s="46">
        <v>44913</v>
      </c>
      <c r="B19" s="47">
        <f>COUNTIFS(Реестр!B:B,A19)</f>
        <v>0</v>
      </c>
    </row>
    <row r="20" spans="1:11" ht="14.4">
      <c r="A20" s="46">
        <v>44914</v>
      </c>
      <c r="B20" s="47">
        <f>COUNTIFS(Реестр!B:B,A20)</f>
        <v>0</v>
      </c>
      <c r="H20" s="56">
        <f>SUM(B2:B87)</f>
        <v>4</v>
      </c>
      <c r="I20" s="57"/>
      <c r="J20" s="57"/>
      <c r="K20" s="57"/>
    </row>
    <row r="21" spans="1:11" ht="15.75" customHeight="1">
      <c r="A21" s="46">
        <v>44915</v>
      </c>
      <c r="B21" s="47">
        <f>COUNTIFS(Реестр!B:B,A21)</f>
        <v>0</v>
      </c>
      <c r="H21" s="57"/>
      <c r="I21" s="57"/>
      <c r="J21" s="57"/>
      <c r="K21" s="57"/>
    </row>
    <row r="22" spans="1:11" ht="15.75" customHeight="1">
      <c r="A22" s="46">
        <v>44916</v>
      </c>
      <c r="B22" s="47">
        <f>COUNTIFS(Реестр!B:B,A22)</f>
        <v>0</v>
      </c>
    </row>
    <row r="23" spans="1:11" ht="15.75" customHeight="1">
      <c r="A23" s="46">
        <v>44917</v>
      </c>
      <c r="B23" s="47">
        <f>COUNTIFS(Реестр!B:B,A23)</f>
        <v>0</v>
      </c>
    </row>
    <row r="24" spans="1:11" ht="15.75" customHeight="1">
      <c r="A24" s="46">
        <v>44918</v>
      </c>
      <c r="B24" s="47">
        <f>COUNTIFS(Реестр!B:B,A24)</f>
        <v>0</v>
      </c>
    </row>
    <row r="25" spans="1:11" ht="15.75" customHeight="1">
      <c r="A25" s="46">
        <v>44919</v>
      </c>
      <c r="B25" s="47">
        <f>COUNTIFS(Реестр!B:B,A25)</f>
        <v>0</v>
      </c>
      <c r="H25" s="25" t="s">
        <v>45</v>
      </c>
      <c r="I25" s="48">
        <f>SUM(B2:B87)</f>
        <v>4</v>
      </c>
    </row>
    <row r="26" spans="1:11" ht="15.75" customHeight="1">
      <c r="A26" s="46">
        <v>44920</v>
      </c>
      <c r="B26" s="47">
        <f>COUNTIFS(Реестр!B:B,A26)</f>
        <v>0</v>
      </c>
    </row>
    <row r="27" spans="1:11" ht="15.75" customHeight="1">
      <c r="A27" s="46">
        <v>44921</v>
      </c>
      <c r="B27" s="47">
        <f>COUNTIFS(Реестр!B:B,A27)</f>
        <v>0</v>
      </c>
    </row>
    <row r="28" spans="1:11" ht="15.75" customHeight="1">
      <c r="A28" s="46">
        <v>44922</v>
      </c>
      <c r="B28" s="47">
        <f>COUNTIFS(Реестр!B:B,A28)</f>
        <v>0</v>
      </c>
    </row>
    <row r="29" spans="1:11" ht="15.75" customHeight="1">
      <c r="A29" s="46">
        <v>44923</v>
      </c>
      <c r="B29" s="47">
        <f>COUNTIFS(Реестр!B:B,A29)</f>
        <v>0</v>
      </c>
    </row>
    <row r="30" spans="1:11" ht="15.75" customHeight="1">
      <c r="A30" s="46">
        <v>44924</v>
      </c>
      <c r="B30" s="47">
        <f>COUNTIFS(Реестр!B:B,A30)</f>
        <v>0</v>
      </c>
    </row>
    <row r="31" spans="1:11" ht="15.75" customHeight="1">
      <c r="A31" s="46">
        <v>44925</v>
      </c>
      <c r="B31" s="47">
        <f>COUNTIFS(Реестр!B:B,A31)</f>
        <v>0</v>
      </c>
    </row>
    <row r="32" spans="1:11" ht="15.75" customHeight="1">
      <c r="A32" s="46">
        <v>44926</v>
      </c>
      <c r="B32" s="47">
        <f>COUNTIFS(Реестр!B:B,A32)</f>
        <v>0</v>
      </c>
    </row>
    <row r="33" spans="1:2" ht="15.75" customHeight="1">
      <c r="A33" s="46">
        <v>44927</v>
      </c>
      <c r="B33" s="47">
        <f>COUNTIFS(Реестр!B:B,A33)</f>
        <v>0</v>
      </c>
    </row>
    <row r="34" spans="1:2" ht="15.75" customHeight="1">
      <c r="A34" s="46">
        <v>44928</v>
      </c>
      <c r="B34" s="47">
        <f>COUNTIFS(Реестр!B:B,A34)</f>
        <v>0</v>
      </c>
    </row>
    <row r="35" spans="1:2" ht="15.75" customHeight="1">
      <c r="A35" s="46">
        <v>44929</v>
      </c>
      <c r="B35" s="47">
        <f>COUNTIFS(Реестр!B:B,A35)</f>
        <v>0</v>
      </c>
    </row>
    <row r="36" spans="1:2" ht="15.75" customHeight="1">
      <c r="A36" s="46">
        <v>44930</v>
      </c>
      <c r="B36" s="47">
        <f>COUNTIFS(Реестр!B:B,A36)</f>
        <v>0</v>
      </c>
    </row>
    <row r="37" spans="1:2" ht="15.75" customHeight="1">
      <c r="A37" s="46">
        <v>44931</v>
      </c>
      <c r="B37" s="47">
        <f>COUNTIFS(Реестр!B:B,A37)</f>
        <v>0</v>
      </c>
    </row>
    <row r="38" spans="1:2" ht="15.75" customHeight="1">
      <c r="A38" s="46">
        <v>44932</v>
      </c>
      <c r="B38" s="47">
        <f>COUNTIFS(Реестр!B:B,A38)</f>
        <v>0</v>
      </c>
    </row>
    <row r="39" spans="1:2" ht="15.75" customHeight="1">
      <c r="A39" s="46">
        <v>44933</v>
      </c>
      <c r="B39" s="47">
        <f>COUNTIFS(Реестр!B:B,A39)</f>
        <v>0</v>
      </c>
    </row>
    <row r="40" spans="1:2" ht="15.75" customHeight="1">
      <c r="A40" s="46">
        <v>44934</v>
      </c>
      <c r="B40" s="47">
        <f>COUNTIFS(Реестр!B:B,A40)</f>
        <v>0</v>
      </c>
    </row>
    <row r="41" spans="1:2" ht="15.75" customHeight="1">
      <c r="A41" s="46">
        <v>44935</v>
      </c>
      <c r="B41" s="47">
        <f>COUNTIFS(Реестр!B:B,A41)</f>
        <v>0</v>
      </c>
    </row>
    <row r="42" spans="1:2" ht="15.75" customHeight="1">
      <c r="A42" s="46">
        <v>44936</v>
      </c>
      <c r="B42" s="47">
        <f>COUNTIFS(Реестр!B:B,A42)</f>
        <v>0</v>
      </c>
    </row>
    <row r="43" spans="1:2" ht="15.75" customHeight="1">
      <c r="A43" s="46">
        <v>44937</v>
      </c>
      <c r="B43" s="47">
        <f>COUNTIFS(Реестр!B:B,A43)</f>
        <v>0</v>
      </c>
    </row>
    <row r="44" spans="1:2" ht="15.75" customHeight="1">
      <c r="A44" s="46">
        <v>44938</v>
      </c>
      <c r="B44" s="47">
        <f>COUNTIFS(Реестр!B:B,A44)</f>
        <v>0</v>
      </c>
    </row>
    <row r="45" spans="1:2" ht="15.75" customHeight="1">
      <c r="A45" s="46">
        <v>44939</v>
      </c>
      <c r="B45" s="47">
        <f>COUNTIFS(Реестр!B:B,A45)</f>
        <v>0</v>
      </c>
    </row>
    <row r="46" spans="1:2" ht="15.75" customHeight="1">
      <c r="A46" s="46">
        <v>44940</v>
      </c>
      <c r="B46" s="47">
        <f>COUNTIFS(Реестр!B:B,A46)</f>
        <v>0</v>
      </c>
    </row>
    <row r="47" spans="1:2" ht="15.75" customHeight="1">
      <c r="A47" s="46">
        <v>44941</v>
      </c>
      <c r="B47" s="47">
        <f>COUNTIFS(Реестр!B:B,A47)</f>
        <v>0</v>
      </c>
    </row>
    <row r="48" spans="1:2" ht="15.75" customHeight="1">
      <c r="A48" s="46">
        <v>44942</v>
      </c>
      <c r="B48" s="47">
        <f>COUNTIFS(Реестр!B:B,A48)</f>
        <v>0</v>
      </c>
    </row>
    <row r="49" spans="1:2" ht="15.75" customHeight="1">
      <c r="A49" s="46">
        <v>44943</v>
      </c>
      <c r="B49" s="47">
        <f>COUNTIFS(Реестр!B:B,A49)</f>
        <v>0</v>
      </c>
    </row>
    <row r="50" spans="1:2" ht="15.75" customHeight="1">
      <c r="A50" s="46">
        <v>44944</v>
      </c>
      <c r="B50" s="47">
        <f>COUNTIFS(Реестр!B:B,A50)</f>
        <v>0</v>
      </c>
    </row>
    <row r="51" spans="1:2" ht="15.75" customHeight="1">
      <c r="A51" s="46">
        <v>44945</v>
      </c>
      <c r="B51" s="47">
        <f>COUNTIFS(Реестр!B:B,A51)</f>
        <v>0</v>
      </c>
    </row>
    <row r="52" spans="1:2" ht="15.75" customHeight="1">
      <c r="A52" s="46">
        <v>44946</v>
      </c>
      <c r="B52" s="47">
        <f>COUNTIFS(Реестр!B:B,A52)</f>
        <v>0</v>
      </c>
    </row>
    <row r="53" spans="1:2" ht="15.75" customHeight="1">
      <c r="A53" s="46">
        <v>44947</v>
      </c>
      <c r="B53" s="47">
        <f>COUNTIFS(Реестр!B:B,A53)</f>
        <v>0</v>
      </c>
    </row>
    <row r="54" spans="1:2" ht="15.75" customHeight="1">
      <c r="A54" s="46">
        <v>44948</v>
      </c>
      <c r="B54" s="47">
        <f>COUNTIFS(Реестр!B:B,A54)</f>
        <v>0</v>
      </c>
    </row>
    <row r="55" spans="1:2" ht="15.75" customHeight="1">
      <c r="A55" s="46">
        <v>44949</v>
      </c>
      <c r="B55" s="47">
        <f>COUNTIFS(Реестр!B:B,A55)</f>
        <v>0</v>
      </c>
    </row>
    <row r="56" spans="1:2" ht="15.75" customHeight="1">
      <c r="A56" s="46">
        <v>44950</v>
      </c>
      <c r="B56" s="47">
        <f>COUNTIFS(Реестр!B:B,A56)</f>
        <v>0</v>
      </c>
    </row>
    <row r="57" spans="1:2" ht="15.75" customHeight="1">
      <c r="A57" s="46">
        <v>44951</v>
      </c>
      <c r="B57" s="47">
        <f>COUNTIFS(Реестр!B:B,A57)</f>
        <v>0</v>
      </c>
    </row>
    <row r="58" spans="1:2" ht="15.75" customHeight="1">
      <c r="A58" s="46">
        <v>44952</v>
      </c>
      <c r="B58" s="47">
        <f>COUNTIFS(Реестр!B:B,A58)</f>
        <v>0</v>
      </c>
    </row>
    <row r="59" spans="1:2" ht="15.75" customHeight="1">
      <c r="A59" s="46">
        <v>44953</v>
      </c>
      <c r="B59" s="47">
        <f>COUNTIFS(Реестр!B:B,A59)</f>
        <v>0</v>
      </c>
    </row>
    <row r="60" spans="1:2" ht="15.75" customHeight="1">
      <c r="A60" s="46">
        <v>44954</v>
      </c>
      <c r="B60" s="47">
        <f>COUNTIFS(Реестр!B:B,A60)</f>
        <v>0</v>
      </c>
    </row>
    <row r="61" spans="1:2" ht="15.75" customHeight="1">
      <c r="A61" s="46">
        <v>44955</v>
      </c>
      <c r="B61" s="47">
        <f>COUNTIFS(Реестр!B:B,A61)</f>
        <v>0</v>
      </c>
    </row>
    <row r="62" spans="1:2" ht="15.75" customHeight="1">
      <c r="A62" s="46">
        <v>44956</v>
      </c>
      <c r="B62" s="47">
        <f>COUNTIFS(Реестр!B:B,A62)</f>
        <v>0</v>
      </c>
    </row>
    <row r="63" spans="1:2" ht="15.75" customHeight="1">
      <c r="A63" s="46">
        <v>44957</v>
      </c>
      <c r="B63" s="47">
        <f>COUNTIFS(Реестр!B:B,A63)</f>
        <v>0</v>
      </c>
    </row>
    <row r="64" spans="1:2" ht="15.75" customHeight="1">
      <c r="A64" s="46">
        <v>44958</v>
      </c>
      <c r="B64" s="47">
        <f>COUNTIFS(Реестр!B:B,A64)</f>
        <v>0</v>
      </c>
    </row>
    <row r="65" spans="1:2" ht="15.75" customHeight="1">
      <c r="A65" s="46">
        <v>44959</v>
      </c>
      <c r="B65" s="47">
        <f>COUNTIFS(Реестр!B:B,A65)</f>
        <v>0</v>
      </c>
    </row>
    <row r="66" spans="1:2" ht="15.75" customHeight="1">
      <c r="A66" s="46">
        <v>44960</v>
      </c>
      <c r="B66" s="47">
        <f>COUNTIFS(Реестр!B:B,A66)</f>
        <v>0</v>
      </c>
    </row>
    <row r="67" spans="1:2" ht="15.75" customHeight="1">
      <c r="A67" s="46">
        <v>44961</v>
      </c>
      <c r="B67" s="47">
        <f>COUNTIFS(Реестр!B:B,A67)</f>
        <v>0</v>
      </c>
    </row>
    <row r="68" spans="1:2" ht="15.75" customHeight="1">
      <c r="A68" s="46">
        <v>44962</v>
      </c>
      <c r="B68" s="47">
        <f>COUNTIFS(Реестр!B:B,A68)</f>
        <v>0</v>
      </c>
    </row>
    <row r="69" spans="1:2" ht="15.75" customHeight="1">
      <c r="A69" s="46">
        <v>44963</v>
      </c>
      <c r="B69" s="47">
        <f>COUNTIFS(Реестр!B:B,A69)</f>
        <v>0</v>
      </c>
    </row>
    <row r="70" spans="1:2" ht="15.75" customHeight="1">
      <c r="A70" s="46">
        <v>44964</v>
      </c>
      <c r="B70" s="47">
        <f>COUNTIFS(Реестр!B:B,A70)</f>
        <v>0</v>
      </c>
    </row>
    <row r="71" spans="1:2" ht="15.75" customHeight="1">
      <c r="A71" s="46">
        <v>44965</v>
      </c>
      <c r="B71" s="47">
        <f>COUNTIFS(Реестр!B:B,A71)</f>
        <v>0</v>
      </c>
    </row>
    <row r="72" spans="1:2" ht="15.75" customHeight="1">
      <c r="A72" s="46">
        <v>44966</v>
      </c>
      <c r="B72" s="47">
        <f>COUNTIFS(Реестр!B:B,A72)</f>
        <v>0</v>
      </c>
    </row>
    <row r="73" spans="1:2" ht="15.75" customHeight="1">
      <c r="A73" s="46">
        <v>44967</v>
      </c>
      <c r="B73" s="47">
        <f>COUNTIFS(Реестр!B:B,A73)</f>
        <v>0</v>
      </c>
    </row>
    <row r="74" spans="1:2" ht="15.75" customHeight="1">
      <c r="A74" s="46">
        <v>44968</v>
      </c>
      <c r="B74" s="47">
        <f>COUNTIFS(Реестр!B:B,A74)</f>
        <v>0</v>
      </c>
    </row>
    <row r="75" spans="1:2" ht="15.75" customHeight="1">
      <c r="A75" s="46">
        <v>44969</v>
      </c>
      <c r="B75" s="47">
        <f>COUNTIFS(Реестр!B:B,A75)</f>
        <v>0</v>
      </c>
    </row>
    <row r="76" spans="1:2" ht="15.75" customHeight="1">
      <c r="A76" s="46">
        <v>44970</v>
      </c>
      <c r="B76" s="47">
        <f>COUNTIFS(Реестр!B:B,A76)</f>
        <v>0</v>
      </c>
    </row>
    <row r="77" spans="1:2" ht="15.75" customHeight="1">
      <c r="A77" s="46">
        <v>44971</v>
      </c>
      <c r="B77" s="47">
        <f>COUNTIFS(Реестр!B:B,A77)</f>
        <v>0</v>
      </c>
    </row>
    <row r="78" spans="1:2" ht="15.75" customHeight="1">
      <c r="A78" s="46">
        <v>44972</v>
      </c>
      <c r="B78" s="47">
        <f>COUNTIFS(Реестр!B:B,A78)</f>
        <v>0</v>
      </c>
    </row>
    <row r="79" spans="1:2" ht="15.75" customHeight="1">
      <c r="A79" s="46">
        <v>44973</v>
      </c>
      <c r="B79" s="47">
        <f>COUNTIFS(Реестр!B:B,A79)</f>
        <v>0</v>
      </c>
    </row>
    <row r="80" spans="1:2" ht="15.75" customHeight="1">
      <c r="A80" s="46">
        <v>44974</v>
      </c>
      <c r="B80" s="47">
        <f>COUNTIFS(Реестр!B:B,A80)</f>
        <v>0</v>
      </c>
    </row>
    <row r="81" spans="1:2" ht="15.75" customHeight="1">
      <c r="A81" s="46">
        <v>44975</v>
      </c>
      <c r="B81" s="47">
        <f>COUNTIFS(Реестр!B:B,A81)</f>
        <v>0</v>
      </c>
    </row>
    <row r="82" spans="1:2" ht="15.75" customHeight="1">
      <c r="A82" s="46">
        <v>44976</v>
      </c>
      <c r="B82" s="47">
        <f>COUNTIFS(Реестр!B:B,A82)</f>
        <v>0</v>
      </c>
    </row>
    <row r="83" spans="1:2" ht="15.75" customHeight="1">
      <c r="A83" s="46">
        <v>44977</v>
      </c>
      <c r="B83" s="47">
        <f>COUNTIFS(Реестр!B:B,A83)</f>
        <v>0</v>
      </c>
    </row>
    <row r="84" spans="1:2" ht="15.75" customHeight="1">
      <c r="A84" s="46">
        <v>44978</v>
      </c>
      <c r="B84" s="47">
        <f>COUNTIFS(Реестр!B:B,A84)</f>
        <v>0</v>
      </c>
    </row>
    <row r="85" spans="1:2" ht="15.75" customHeight="1">
      <c r="A85" s="46">
        <v>44979</v>
      </c>
      <c r="B85" s="47">
        <f>COUNTIFS(Реестр!B:B,A85)</f>
        <v>0</v>
      </c>
    </row>
    <row r="86" spans="1:2" ht="15.75" customHeight="1">
      <c r="A86" s="46">
        <v>44980</v>
      </c>
      <c r="B86" s="47">
        <f>COUNTIFS(Реестр!B:B,A86)</f>
        <v>0</v>
      </c>
    </row>
    <row r="87" spans="1:2" ht="15.75" customHeight="1">
      <c r="A87" s="46">
        <v>44981</v>
      </c>
      <c r="B87" s="47">
        <f>COUNTIFS(Реестр!B:B,A87)</f>
        <v>0</v>
      </c>
    </row>
    <row r="88" spans="1:2" ht="15.75" customHeight="1">
      <c r="A88" s="46"/>
      <c r="B88" s="47"/>
    </row>
    <row r="89" spans="1:2" ht="15.75" customHeight="1">
      <c r="A89" s="46"/>
      <c r="B89" s="47"/>
    </row>
    <row r="90" spans="1:2" ht="15.75" customHeight="1">
      <c r="A90" s="46"/>
      <c r="B90" s="47"/>
    </row>
    <row r="91" spans="1:2" ht="15.75" customHeight="1">
      <c r="A91" s="46"/>
      <c r="B91" s="47"/>
    </row>
    <row r="92" spans="1:2" ht="15.75" customHeight="1">
      <c r="A92" s="46"/>
      <c r="B92" s="47"/>
    </row>
    <row r="93" spans="1:2" ht="15.75" customHeight="1">
      <c r="A93" s="46"/>
      <c r="B93" s="47"/>
    </row>
    <row r="94" spans="1:2" ht="15.75" customHeight="1">
      <c r="A94" s="46"/>
      <c r="B94" s="47"/>
    </row>
    <row r="95" spans="1:2" ht="15.75" customHeight="1">
      <c r="A95" s="46"/>
      <c r="B95" s="47"/>
    </row>
    <row r="96" spans="1:2" ht="15.75" customHeight="1">
      <c r="A96" s="46"/>
      <c r="B96" s="47"/>
    </row>
    <row r="97" spans="1:2" ht="15.75" customHeight="1">
      <c r="A97" s="46"/>
      <c r="B97" s="47"/>
    </row>
    <row r="98" spans="1:2" ht="15.75" customHeight="1">
      <c r="A98" s="46"/>
      <c r="B98" s="47"/>
    </row>
    <row r="99" spans="1:2" ht="15.75" customHeight="1">
      <c r="A99" s="46"/>
      <c r="B99" s="47"/>
    </row>
    <row r="100" spans="1:2" ht="15.75" customHeight="1">
      <c r="A100" s="46"/>
      <c r="B100" s="47"/>
    </row>
    <row r="101" spans="1:2" ht="15.75" customHeight="1">
      <c r="A101" s="46"/>
      <c r="B101" s="47"/>
    </row>
    <row r="102" spans="1:2" ht="15.75" customHeight="1">
      <c r="A102" s="46"/>
      <c r="B102" s="47"/>
    </row>
    <row r="103" spans="1:2" ht="15.75" customHeight="1">
      <c r="A103" s="46"/>
      <c r="B103" s="47"/>
    </row>
    <row r="104" spans="1:2" ht="15.75" customHeight="1">
      <c r="A104" s="46"/>
      <c r="B104" s="47"/>
    </row>
    <row r="105" spans="1:2" ht="15.75" customHeight="1">
      <c r="A105" s="46"/>
      <c r="B105" s="47"/>
    </row>
    <row r="106" spans="1:2" ht="15.75" customHeight="1">
      <c r="A106" s="46"/>
      <c r="B106" s="47"/>
    </row>
    <row r="107" spans="1:2" ht="15.75" customHeight="1">
      <c r="A107" s="46"/>
      <c r="B107" s="47"/>
    </row>
    <row r="108" spans="1:2" ht="15.75" customHeight="1">
      <c r="A108" s="46"/>
      <c r="B108" s="47"/>
    </row>
    <row r="109" spans="1:2" ht="15.75" customHeight="1">
      <c r="A109" s="46"/>
      <c r="B109" s="47"/>
    </row>
    <row r="110" spans="1:2" ht="15.75" customHeight="1">
      <c r="A110" s="46"/>
      <c r="B110" s="47"/>
    </row>
    <row r="111" spans="1:2" ht="15.75" customHeight="1">
      <c r="A111" s="46"/>
      <c r="B111" s="47"/>
    </row>
    <row r="112" spans="1:2" ht="15.75" customHeight="1">
      <c r="A112" s="46"/>
      <c r="B112" s="47"/>
    </row>
    <row r="113" spans="1:2" ht="15.75" customHeight="1">
      <c r="A113" s="46"/>
      <c r="B113" s="47"/>
    </row>
    <row r="114" spans="1:2" ht="15.75" customHeight="1">
      <c r="A114" s="46"/>
      <c r="B114" s="47"/>
    </row>
    <row r="115" spans="1:2" ht="15.75" customHeight="1">
      <c r="A115" s="46"/>
      <c r="B115" s="47"/>
    </row>
    <row r="116" spans="1:2" ht="15.75" customHeight="1">
      <c r="A116" s="46"/>
      <c r="B116" s="47"/>
    </row>
    <row r="117" spans="1:2" ht="15.75" customHeight="1">
      <c r="A117" s="46"/>
      <c r="B117" s="47"/>
    </row>
    <row r="118" spans="1:2" ht="15.75" customHeight="1">
      <c r="A118" s="46"/>
      <c r="B118" s="47"/>
    </row>
    <row r="119" spans="1:2" ht="15.75" customHeight="1">
      <c r="A119" s="46"/>
      <c r="B119" s="47"/>
    </row>
    <row r="120" spans="1:2" ht="15.75" customHeight="1">
      <c r="A120" s="46"/>
      <c r="B120" s="47"/>
    </row>
    <row r="121" spans="1:2" ht="15.75" customHeight="1">
      <c r="A121" s="46"/>
      <c r="B121" s="47"/>
    </row>
    <row r="122" spans="1:2" ht="15.75" customHeight="1">
      <c r="A122" s="46"/>
      <c r="B122" s="47"/>
    </row>
    <row r="123" spans="1:2" ht="15.75" customHeight="1">
      <c r="A123" s="46"/>
      <c r="B123" s="47"/>
    </row>
    <row r="124" spans="1:2" ht="15.75" customHeight="1">
      <c r="A124" s="46"/>
      <c r="B124" s="47"/>
    </row>
    <row r="125" spans="1:2" ht="15.75" customHeight="1">
      <c r="A125" s="46"/>
      <c r="B125" s="47"/>
    </row>
    <row r="126" spans="1:2" ht="15.75" customHeight="1">
      <c r="A126" s="46"/>
      <c r="B126" s="47"/>
    </row>
    <row r="127" spans="1:2" ht="15.75" customHeight="1">
      <c r="A127" s="46"/>
      <c r="B127" s="47"/>
    </row>
    <row r="128" spans="1:2" ht="15.75" customHeight="1">
      <c r="A128" s="46"/>
      <c r="B128" s="47"/>
    </row>
    <row r="129" spans="1:2" ht="15.75" customHeight="1">
      <c r="A129" s="46"/>
      <c r="B129" s="47"/>
    </row>
    <row r="130" spans="1:2" ht="15.75" customHeight="1">
      <c r="A130" s="46"/>
      <c r="B130" s="47"/>
    </row>
    <row r="131" spans="1:2" ht="15.75" customHeight="1">
      <c r="A131" s="46"/>
      <c r="B131" s="47"/>
    </row>
    <row r="132" spans="1:2" ht="15.75" customHeight="1">
      <c r="A132" s="46"/>
      <c r="B132" s="47"/>
    </row>
    <row r="133" spans="1:2" ht="15.75" customHeight="1">
      <c r="A133" s="46"/>
      <c r="B133" s="47"/>
    </row>
    <row r="134" spans="1:2" ht="15.75" customHeight="1">
      <c r="A134" s="46"/>
      <c r="B134" s="47"/>
    </row>
    <row r="135" spans="1:2" ht="15.75" customHeight="1">
      <c r="A135" s="46"/>
      <c r="B135" s="47"/>
    </row>
    <row r="136" spans="1:2" ht="15.75" customHeight="1">
      <c r="A136" s="46"/>
      <c r="B136" s="47"/>
    </row>
    <row r="137" spans="1:2" ht="15.75" customHeight="1">
      <c r="A137" s="46"/>
      <c r="B137" s="47"/>
    </row>
    <row r="138" spans="1:2" ht="15.75" customHeight="1">
      <c r="A138" s="46"/>
      <c r="B138" s="47"/>
    </row>
    <row r="139" spans="1:2" ht="15.75" customHeight="1">
      <c r="A139" s="46"/>
      <c r="B139" s="47"/>
    </row>
    <row r="140" spans="1:2" ht="15.75" customHeight="1">
      <c r="A140" s="46"/>
      <c r="B140" s="47"/>
    </row>
    <row r="141" spans="1:2" ht="15.75" customHeight="1">
      <c r="A141" s="46"/>
      <c r="B141" s="47"/>
    </row>
    <row r="142" spans="1:2" ht="15.75" customHeight="1">
      <c r="A142" s="46"/>
      <c r="B142" s="47"/>
    </row>
    <row r="143" spans="1:2" ht="15.75" customHeight="1">
      <c r="A143" s="46"/>
      <c r="B143" s="47"/>
    </row>
    <row r="144" spans="1:2" ht="15.75" customHeight="1">
      <c r="A144" s="46"/>
      <c r="B144" s="47"/>
    </row>
    <row r="145" spans="1:2" ht="15.75" customHeight="1">
      <c r="A145" s="46"/>
      <c r="B145" s="47"/>
    </row>
    <row r="146" spans="1:2" ht="15.75" customHeight="1">
      <c r="A146" s="46"/>
      <c r="B146" s="47"/>
    </row>
    <row r="147" spans="1:2" ht="15.75" customHeight="1">
      <c r="A147" s="46"/>
      <c r="B147" s="47"/>
    </row>
    <row r="148" spans="1:2" ht="15.75" customHeight="1">
      <c r="A148" s="46"/>
      <c r="B148" s="47"/>
    </row>
    <row r="149" spans="1:2" ht="15.75" customHeight="1">
      <c r="A149" s="46"/>
      <c r="B149" s="47"/>
    </row>
    <row r="150" spans="1:2" ht="15.75" customHeight="1">
      <c r="A150" s="46"/>
      <c r="B150" s="47"/>
    </row>
    <row r="151" spans="1:2" ht="15.75" customHeight="1">
      <c r="A151" s="46"/>
      <c r="B151" s="47"/>
    </row>
    <row r="152" spans="1:2" ht="15.75" customHeight="1">
      <c r="A152" s="46"/>
      <c r="B152" s="47"/>
    </row>
    <row r="153" spans="1:2" ht="15.75" customHeight="1">
      <c r="A153" s="46"/>
      <c r="B153" s="47"/>
    </row>
    <row r="154" spans="1:2" ht="15.75" customHeight="1">
      <c r="A154" s="46"/>
      <c r="B154" s="47"/>
    </row>
    <row r="155" spans="1:2" ht="15.75" customHeight="1">
      <c r="A155" s="46"/>
      <c r="B155" s="47"/>
    </row>
    <row r="156" spans="1:2" ht="15.75" customHeight="1">
      <c r="A156" s="46"/>
      <c r="B156" s="47"/>
    </row>
    <row r="157" spans="1:2" ht="15.75" customHeight="1">
      <c r="A157" s="46"/>
      <c r="B157" s="47"/>
    </row>
    <row r="158" spans="1:2" ht="15.75" customHeight="1">
      <c r="A158" s="46"/>
      <c r="B158" s="47"/>
    </row>
    <row r="159" spans="1:2" ht="15.75" customHeight="1">
      <c r="A159" s="46"/>
      <c r="B159" s="47"/>
    </row>
    <row r="160" spans="1:2" ht="15.75" customHeight="1">
      <c r="A160" s="46"/>
      <c r="B160" s="47"/>
    </row>
    <row r="161" spans="1:2" ht="15.75" customHeight="1">
      <c r="A161" s="46"/>
      <c r="B161" s="47"/>
    </row>
    <row r="162" spans="1:2" ht="15.75" customHeight="1">
      <c r="A162" s="46"/>
      <c r="B162" s="47"/>
    </row>
    <row r="163" spans="1:2" ht="15.75" customHeight="1">
      <c r="A163" s="46"/>
      <c r="B163" s="47"/>
    </row>
    <row r="164" spans="1:2" ht="15.75" customHeight="1">
      <c r="A164" s="46"/>
      <c r="B164" s="47"/>
    </row>
    <row r="165" spans="1:2" ht="15.75" customHeight="1">
      <c r="A165" s="46"/>
      <c r="B165" s="47"/>
    </row>
    <row r="166" spans="1:2" ht="15.75" customHeight="1">
      <c r="A166" s="46"/>
      <c r="B166" s="47"/>
    </row>
    <row r="167" spans="1:2" ht="15.75" customHeight="1">
      <c r="A167" s="46"/>
      <c r="B167" s="47"/>
    </row>
    <row r="168" spans="1:2" ht="15.75" customHeight="1">
      <c r="A168" s="46"/>
      <c r="B168" s="47"/>
    </row>
    <row r="169" spans="1:2" ht="15.75" customHeight="1">
      <c r="A169" s="46"/>
      <c r="B169" s="47"/>
    </row>
    <row r="170" spans="1:2" ht="15.75" customHeight="1">
      <c r="A170" s="46"/>
      <c r="B170" s="47"/>
    </row>
    <row r="171" spans="1:2" ht="15.75" customHeight="1">
      <c r="A171" s="46"/>
      <c r="B171" s="47"/>
    </row>
    <row r="172" spans="1:2" ht="15.75" customHeight="1">
      <c r="A172" s="46"/>
      <c r="B172" s="47"/>
    </row>
    <row r="173" spans="1:2" ht="15.75" customHeight="1">
      <c r="A173" s="46"/>
      <c r="B173" s="47"/>
    </row>
    <row r="174" spans="1:2" ht="15.75" customHeight="1">
      <c r="A174" s="46"/>
      <c r="B174" s="47"/>
    </row>
    <row r="175" spans="1:2" ht="15.75" customHeight="1">
      <c r="A175" s="46"/>
      <c r="B175" s="47"/>
    </row>
    <row r="176" spans="1:2" ht="15.75" customHeight="1">
      <c r="A176" s="46"/>
      <c r="B176" s="47"/>
    </row>
    <row r="177" spans="1:2" ht="15.75" customHeight="1">
      <c r="A177" s="46"/>
      <c r="B177" s="47"/>
    </row>
    <row r="178" spans="1:2" ht="15.75" customHeight="1">
      <c r="A178" s="46"/>
      <c r="B178" s="47"/>
    </row>
    <row r="179" spans="1:2" ht="15.75" customHeight="1">
      <c r="A179" s="46"/>
      <c r="B179" s="47"/>
    </row>
    <row r="180" spans="1:2" ht="15.75" customHeight="1">
      <c r="A180" s="46"/>
      <c r="B180" s="47"/>
    </row>
    <row r="181" spans="1:2" ht="15.75" customHeight="1">
      <c r="A181" s="46"/>
      <c r="B181" s="47"/>
    </row>
    <row r="182" spans="1:2" ht="15.75" customHeight="1">
      <c r="A182" s="46"/>
      <c r="B182" s="47"/>
    </row>
    <row r="183" spans="1:2" ht="15.75" customHeight="1">
      <c r="A183" s="46"/>
      <c r="B183" s="47"/>
    </row>
    <row r="184" spans="1:2" ht="15.75" customHeight="1">
      <c r="A184" s="46"/>
      <c r="B184" s="47"/>
    </row>
    <row r="185" spans="1:2" ht="15.75" customHeight="1">
      <c r="A185" s="46"/>
      <c r="B185" s="47"/>
    </row>
    <row r="186" spans="1:2" ht="15.75" customHeight="1">
      <c r="A186" s="46"/>
      <c r="B186" s="47"/>
    </row>
    <row r="187" spans="1:2" ht="15.75" customHeight="1">
      <c r="A187" s="46"/>
      <c r="B187" s="47"/>
    </row>
    <row r="188" spans="1:2" ht="15.75" customHeight="1">
      <c r="A188" s="46"/>
      <c r="B188" s="47"/>
    </row>
    <row r="189" spans="1:2" ht="15.75" customHeight="1">
      <c r="A189" s="46"/>
      <c r="B189" s="47"/>
    </row>
    <row r="190" spans="1:2" ht="15.75" customHeight="1">
      <c r="A190" s="46"/>
      <c r="B190" s="47"/>
    </row>
    <row r="191" spans="1:2" ht="15.75" customHeight="1">
      <c r="A191" s="46"/>
      <c r="B191" s="47"/>
    </row>
    <row r="192" spans="1:2" ht="15.75" customHeight="1">
      <c r="A192" s="46"/>
      <c r="B192" s="47"/>
    </row>
    <row r="193" spans="1:2" ht="15.75" customHeight="1">
      <c r="A193" s="46"/>
      <c r="B193" s="47"/>
    </row>
    <row r="194" spans="1:2" ht="15.75" customHeight="1">
      <c r="A194" s="46"/>
      <c r="B194" s="47"/>
    </row>
    <row r="195" spans="1:2" ht="15.75" customHeight="1">
      <c r="A195" s="46"/>
      <c r="B195" s="47"/>
    </row>
    <row r="196" spans="1:2" ht="15.75" customHeight="1">
      <c r="A196" s="46"/>
      <c r="B196" s="47"/>
    </row>
    <row r="197" spans="1:2" ht="15.75" customHeight="1">
      <c r="A197" s="46"/>
      <c r="B197" s="47"/>
    </row>
    <row r="198" spans="1:2" ht="15.75" customHeight="1">
      <c r="A198" s="46"/>
      <c r="B198" s="47"/>
    </row>
    <row r="199" spans="1:2" ht="15.75" customHeight="1">
      <c r="A199" s="46"/>
      <c r="B199" s="47"/>
    </row>
    <row r="200" spans="1:2" ht="15.75" customHeight="1">
      <c r="A200" s="46"/>
      <c r="B200" s="47"/>
    </row>
    <row r="201" spans="1:2" ht="15.75" customHeight="1">
      <c r="A201" s="46"/>
      <c r="B201" s="47"/>
    </row>
    <row r="202" spans="1:2" ht="15.75" customHeight="1">
      <c r="A202" s="46"/>
      <c r="B202" s="47"/>
    </row>
    <row r="203" spans="1:2" ht="15.75" customHeight="1">
      <c r="A203" s="46"/>
      <c r="B203" s="47"/>
    </row>
    <row r="204" spans="1:2" ht="15.75" customHeight="1">
      <c r="A204" s="46"/>
      <c r="B204" s="47"/>
    </row>
    <row r="205" spans="1:2" ht="15.75" customHeight="1">
      <c r="A205" s="46"/>
      <c r="B205" s="47"/>
    </row>
    <row r="206" spans="1:2" ht="15.75" customHeight="1">
      <c r="A206" s="46"/>
      <c r="B206" s="47"/>
    </row>
    <row r="207" spans="1:2" ht="15.75" customHeight="1">
      <c r="A207" s="46"/>
      <c r="B207" s="47"/>
    </row>
    <row r="208" spans="1:2" ht="15.75" customHeight="1">
      <c r="A208" s="46"/>
      <c r="B208" s="47"/>
    </row>
    <row r="209" spans="1:2" ht="15.75" customHeight="1">
      <c r="A209" s="46"/>
      <c r="B209" s="47"/>
    </row>
    <row r="210" spans="1:2" ht="15.75" customHeight="1">
      <c r="A210" s="46"/>
      <c r="B210" s="47"/>
    </row>
    <row r="211" spans="1:2" ht="15.75" customHeight="1">
      <c r="A211" s="46"/>
      <c r="B211" s="47"/>
    </row>
    <row r="212" spans="1:2" ht="15.75" customHeight="1">
      <c r="A212" s="46"/>
      <c r="B212" s="47"/>
    </row>
    <row r="213" spans="1:2" ht="15.75" customHeight="1">
      <c r="A213" s="46"/>
      <c r="B213" s="47"/>
    </row>
    <row r="214" spans="1:2" ht="15.75" customHeight="1">
      <c r="A214" s="46"/>
      <c r="B214" s="47"/>
    </row>
    <row r="215" spans="1:2" ht="15.75" customHeight="1">
      <c r="A215" s="46"/>
      <c r="B215" s="47"/>
    </row>
    <row r="216" spans="1:2" ht="15.75" customHeight="1">
      <c r="A216" s="46"/>
      <c r="B216" s="47"/>
    </row>
    <row r="217" spans="1:2" ht="15.75" customHeight="1">
      <c r="A217" s="46"/>
      <c r="B217" s="47"/>
    </row>
    <row r="218" spans="1:2" ht="15.75" customHeight="1">
      <c r="A218" s="46"/>
      <c r="B218" s="47"/>
    </row>
    <row r="219" spans="1:2" ht="15.75" customHeight="1">
      <c r="A219" s="46"/>
      <c r="B219" s="47"/>
    </row>
    <row r="220" spans="1:2" ht="15.75" customHeight="1">
      <c r="A220" s="46"/>
      <c r="B220" s="47"/>
    </row>
    <row r="221" spans="1:2" ht="15.75" customHeight="1">
      <c r="A221" s="46"/>
      <c r="B221" s="47"/>
    </row>
    <row r="222" spans="1:2" ht="15.75" customHeight="1">
      <c r="A222" s="46"/>
      <c r="B222" s="47"/>
    </row>
    <row r="223" spans="1:2" ht="15.75" customHeight="1">
      <c r="A223" s="46"/>
      <c r="B223" s="47"/>
    </row>
    <row r="224" spans="1:2" ht="15.75" customHeight="1">
      <c r="A224" s="46"/>
      <c r="B224" s="47"/>
    </row>
    <row r="225" spans="1:2" ht="15.75" customHeight="1">
      <c r="A225" s="46"/>
      <c r="B225" s="47"/>
    </row>
    <row r="226" spans="1:2" ht="15.75" customHeight="1">
      <c r="A226" s="46"/>
      <c r="B226" s="47"/>
    </row>
    <row r="227" spans="1:2" ht="15.75" customHeight="1">
      <c r="A227" s="46"/>
      <c r="B227" s="47"/>
    </row>
    <row r="228" spans="1:2" ht="15.75" customHeight="1">
      <c r="A228" s="46"/>
      <c r="B228" s="47"/>
    </row>
    <row r="229" spans="1:2" ht="15.75" customHeight="1">
      <c r="A229" s="46"/>
      <c r="B229" s="47"/>
    </row>
    <row r="230" spans="1:2" ht="15.75" customHeight="1">
      <c r="A230" s="46"/>
      <c r="B230" s="47"/>
    </row>
    <row r="231" spans="1:2" ht="15.75" customHeight="1">
      <c r="A231" s="46"/>
      <c r="B231" s="47"/>
    </row>
    <row r="232" spans="1:2" ht="15.75" customHeight="1">
      <c r="A232" s="46"/>
      <c r="B232" s="47"/>
    </row>
    <row r="233" spans="1:2" ht="15.75" customHeight="1">
      <c r="A233" s="46"/>
      <c r="B233" s="47"/>
    </row>
    <row r="234" spans="1:2" ht="15.75" customHeight="1">
      <c r="A234" s="46"/>
      <c r="B234" s="47"/>
    </row>
    <row r="235" spans="1:2" ht="15.75" customHeight="1">
      <c r="A235" s="46"/>
      <c r="B235" s="47"/>
    </row>
    <row r="236" spans="1:2" ht="15.75" customHeight="1">
      <c r="A236" s="46"/>
      <c r="B236" s="47"/>
    </row>
    <row r="237" spans="1:2" ht="15.75" customHeight="1">
      <c r="A237" s="46"/>
      <c r="B237" s="47"/>
    </row>
    <row r="238" spans="1:2" ht="15.75" customHeight="1">
      <c r="A238" s="46"/>
      <c r="B238" s="47"/>
    </row>
    <row r="239" spans="1:2" ht="15.75" customHeight="1">
      <c r="A239" s="46"/>
      <c r="B239" s="47"/>
    </row>
    <row r="240" spans="1:2" ht="15.75" customHeight="1">
      <c r="A240" s="46"/>
      <c r="B240" s="47"/>
    </row>
    <row r="241" spans="1:2" ht="15.75" customHeight="1">
      <c r="A241" s="46"/>
      <c r="B241" s="47"/>
    </row>
    <row r="242" spans="1:2" ht="15.75" customHeight="1">
      <c r="A242" s="46"/>
      <c r="B242" s="47"/>
    </row>
    <row r="243" spans="1:2" ht="15.75" customHeight="1">
      <c r="A243" s="46"/>
      <c r="B243" s="47"/>
    </row>
    <row r="244" spans="1:2" ht="15.75" customHeight="1">
      <c r="A244" s="46"/>
      <c r="B244" s="47"/>
    </row>
    <row r="245" spans="1:2" ht="15.75" customHeight="1">
      <c r="A245" s="46"/>
      <c r="B245" s="47"/>
    </row>
    <row r="246" spans="1:2" ht="15.75" customHeight="1">
      <c r="A246" s="46"/>
      <c r="B246" s="47"/>
    </row>
    <row r="247" spans="1:2" ht="15.75" customHeight="1">
      <c r="A247" s="46"/>
      <c r="B247" s="47"/>
    </row>
    <row r="248" spans="1:2" ht="15.75" customHeight="1">
      <c r="A248" s="46"/>
      <c r="B248" s="47"/>
    </row>
    <row r="249" spans="1:2" ht="15.75" customHeight="1">
      <c r="A249" s="46"/>
      <c r="B249" s="47"/>
    </row>
    <row r="250" spans="1:2" ht="15.75" customHeight="1">
      <c r="A250" s="46"/>
      <c r="B250" s="47"/>
    </row>
    <row r="251" spans="1:2" ht="15.75" customHeight="1">
      <c r="A251" s="46"/>
      <c r="B251" s="47"/>
    </row>
    <row r="252" spans="1:2" ht="15.75" customHeight="1">
      <c r="A252" s="46"/>
      <c r="B252" s="47"/>
    </row>
    <row r="253" spans="1:2" ht="15.75" customHeight="1">
      <c r="A253" s="46"/>
      <c r="B253" s="47"/>
    </row>
    <row r="254" spans="1:2" ht="15.75" customHeight="1">
      <c r="A254" s="46"/>
      <c r="B254" s="47"/>
    </row>
    <row r="255" spans="1:2" ht="15.75" customHeight="1">
      <c r="A255" s="46"/>
      <c r="B255" s="47"/>
    </row>
    <row r="256" spans="1:2" ht="15.75" customHeight="1">
      <c r="A256" s="46"/>
      <c r="B256" s="47"/>
    </row>
    <row r="257" spans="1:2" ht="15.75" customHeight="1">
      <c r="A257" s="46"/>
      <c r="B257" s="47"/>
    </row>
    <row r="258" spans="1:2" ht="15.75" customHeight="1">
      <c r="A258" s="46"/>
      <c r="B258" s="47"/>
    </row>
    <row r="259" spans="1:2" ht="15.75" customHeight="1">
      <c r="A259" s="46"/>
      <c r="B259" s="47"/>
    </row>
    <row r="260" spans="1:2" ht="15.75" customHeight="1">
      <c r="A260" s="46"/>
      <c r="B260" s="47"/>
    </row>
    <row r="261" spans="1:2" ht="15.75" customHeight="1">
      <c r="A261" s="46"/>
      <c r="B261" s="47"/>
    </row>
    <row r="262" spans="1:2" ht="15.75" customHeight="1">
      <c r="A262" s="46"/>
      <c r="B262" s="47"/>
    </row>
    <row r="263" spans="1:2" ht="15.75" customHeight="1">
      <c r="A263" s="46"/>
      <c r="B263" s="47"/>
    </row>
    <row r="264" spans="1:2" ht="15.75" customHeight="1">
      <c r="A264" s="46"/>
      <c r="B264" s="47"/>
    </row>
    <row r="265" spans="1:2" ht="15.75" customHeight="1">
      <c r="A265" s="46"/>
      <c r="B265" s="47"/>
    </row>
    <row r="266" spans="1:2" ht="15.75" customHeight="1">
      <c r="A266" s="46"/>
      <c r="B266" s="47"/>
    </row>
    <row r="267" spans="1:2" ht="15.75" customHeight="1">
      <c r="A267" s="46"/>
      <c r="B267" s="47"/>
    </row>
    <row r="268" spans="1:2" ht="15.75" customHeight="1">
      <c r="A268" s="46"/>
      <c r="B268" s="47"/>
    </row>
    <row r="269" spans="1:2" ht="15.75" customHeight="1">
      <c r="A269" s="46"/>
      <c r="B269" s="47"/>
    </row>
    <row r="270" spans="1:2" ht="15.75" customHeight="1">
      <c r="A270" s="46"/>
      <c r="B270" s="47"/>
    </row>
    <row r="271" spans="1:2" ht="15.75" customHeight="1">
      <c r="A271" s="46"/>
      <c r="B271" s="47"/>
    </row>
    <row r="272" spans="1:2" ht="15.75" customHeight="1">
      <c r="A272" s="46"/>
      <c r="B272" s="47"/>
    </row>
    <row r="273" spans="1:2" ht="15.75" customHeight="1">
      <c r="A273" s="46"/>
      <c r="B273" s="47"/>
    </row>
    <row r="274" spans="1:2" ht="15.75" customHeight="1">
      <c r="A274" s="46"/>
      <c r="B274" s="47"/>
    </row>
    <row r="275" spans="1:2" ht="15.75" customHeight="1">
      <c r="A275" s="46"/>
      <c r="B275" s="47"/>
    </row>
    <row r="276" spans="1:2" ht="15.75" customHeight="1">
      <c r="A276" s="46"/>
      <c r="B276" s="47"/>
    </row>
    <row r="277" spans="1:2" ht="15.75" customHeight="1">
      <c r="A277" s="46"/>
      <c r="B277" s="47"/>
    </row>
    <row r="278" spans="1:2" ht="15.75" customHeight="1">
      <c r="A278" s="46"/>
      <c r="B278" s="47"/>
    </row>
    <row r="279" spans="1:2" ht="15.75" customHeight="1">
      <c r="A279" s="46"/>
      <c r="B279" s="47"/>
    </row>
    <row r="280" spans="1:2" ht="15.75" customHeight="1">
      <c r="A280" s="46"/>
      <c r="B280" s="47"/>
    </row>
    <row r="281" spans="1:2" ht="15.75" customHeight="1">
      <c r="A281" s="46"/>
      <c r="B281" s="47"/>
    </row>
    <row r="282" spans="1:2" ht="15.75" customHeight="1">
      <c r="A282" s="46"/>
      <c r="B282" s="47"/>
    </row>
    <row r="283" spans="1:2" ht="15.75" customHeight="1">
      <c r="A283" s="46"/>
      <c r="B283" s="47"/>
    </row>
    <row r="284" spans="1:2" ht="15.75" customHeight="1">
      <c r="A284" s="46"/>
      <c r="B284" s="47"/>
    </row>
    <row r="285" spans="1:2" ht="15.75" customHeight="1">
      <c r="A285" s="46"/>
      <c r="B285" s="47"/>
    </row>
    <row r="286" spans="1:2" ht="15.75" customHeight="1">
      <c r="A286" s="46"/>
      <c r="B286" s="47"/>
    </row>
    <row r="287" spans="1:2" ht="15.75" customHeight="1">
      <c r="A287" s="46"/>
      <c r="B287" s="47"/>
    </row>
  </sheetData>
  <mergeCells count="1">
    <mergeCell ref="H20:K2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"/>
  <sheetViews>
    <sheetView workbookViewId="0"/>
  </sheetViews>
  <sheetFormatPr defaultColWidth="14.44140625" defaultRowHeight="15" customHeight="1"/>
  <cols>
    <col min="1" max="1" width="14.44140625" customWidth="1"/>
    <col min="2" max="2" width="20.109375" customWidth="1"/>
    <col min="3" max="6" width="14.44140625" customWidth="1"/>
  </cols>
  <sheetData>
    <row r="1" spans="1:7" ht="60" customHeight="1">
      <c r="A1" s="6" t="s">
        <v>1</v>
      </c>
      <c r="B1" s="31" t="s">
        <v>34</v>
      </c>
      <c r="C1" s="6" t="s">
        <v>35</v>
      </c>
      <c r="D1" s="31" t="s">
        <v>36</v>
      </c>
      <c r="E1" s="31" t="s">
        <v>37</v>
      </c>
      <c r="F1" s="31" t="s">
        <v>38</v>
      </c>
      <c r="G1" s="3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"/>
  <sheetViews>
    <sheetView workbookViewId="0"/>
  </sheetViews>
  <sheetFormatPr defaultColWidth="14.44140625" defaultRowHeight="15" customHeight="1"/>
  <cols>
    <col min="1" max="1" width="28.44140625" customWidth="1"/>
    <col min="2" max="2" width="19.6640625" customWidth="1"/>
    <col min="3" max="3" width="31" customWidth="1"/>
    <col min="4" max="6" width="14.44140625" customWidth="1"/>
  </cols>
  <sheetData>
    <row r="1" spans="1:6" ht="14.4">
      <c r="A1" s="33" t="s">
        <v>1</v>
      </c>
      <c r="B1" s="33" t="s">
        <v>39</v>
      </c>
      <c r="C1" s="34" t="s">
        <v>40</v>
      </c>
    </row>
    <row r="2" spans="1:6" ht="28.8">
      <c r="A2" s="35" t="s">
        <v>41</v>
      </c>
      <c r="B2" s="35">
        <v>89011111111</v>
      </c>
      <c r="C2" s="36" t="s">
        <v>42</v>
      </c>
    </row>
    <row r="3" spans="1:6" ht="14.4">
      <c r="A3" s="35"/>
      <c r="B3" s="35"/>
      <c r="C3" s="36"/>
      <c r="D3" s="21"/>
      <c r="E3" s="21"/>
    </row>
    <row r="4" spans="1:6" ht="14.4">
      <c r="A4" s="35"/>
      <c r="B4" s="35"/>
      <c r="C4" s="36"/>
      <c r="D4" s="21"/>
      <c r="E4" s="21"/>
    </row>
    <row r="5" spans="1:6" ht="14.4">
      <c r="A5" s="35"/>
      <c r="B5" s="35"/>
      <c r="C5" s="36"/>
      <c r="D5" s="21"/>
      <c r="E5" s="21"/>
    </row>
    <row r="6" spans="1:6" ht="14.4">
      <c r="A6" s="35"/>
      <c r="B6" s="37"/>
      <c r="C6" s="36"/>
      <c r="D6" s="21"/>
    </row>
    <row r="7" spans="1:6" ht="14.4">
      <c r="A7" s="35"/>
      <c r="B7" s="35"/>
      <c r="C7" s="36"/>
      <c r="D7" s="21"/>
      <c r="E7" s="38"/>
      <c r="F7" s="22"/>
    </row>
    <row r="8" spans="1:6" ht="14.4">
      <c r="A8" s="35"/>
      <c r="B8" s="35"/>
      <c r="C8" s="36"/>
      <c r="D8" s="21"/>
    </row>
    <row r="9" spans="1:6" ht="14.4">
      <c r="A9" s="35"/>
      <c r="B9" s="35"/>
      <c r="C9" s="36"/>
      <c r="D9" s="21"/>
    </row>
    <row r="10" spans="1:6" ht="14.4">
      <c r="A10" s="35"/>
      <c r="B10" s="35"/>
      <c r="C10" s="36"/>
      <c r="D10" s="21"/>
    </row>
    <row r="11" spans="1:6" ht="14.4">
      <c r="A11" s="35"/>
      <c r="B11" s="35"/>
      <c r="C11" s="36"/>
      <c r="D11" s="21"/>
    </row>
    <row r="12" spans="1:6" ht="14.4">
      <c r="A12" s="35"/>
      <c r="B12" s="13"/>
      <c r="C12" s="36"/>
    </row>
    <row r="13" spans="1:6" ht="36.75" customHeight="1">
      <c r="A13" s="35"/>
      <c r="B13" s="13"/>
      <c r="C13" s="36"/>
    </row>
    <row r="14" spans="1:6" ht="14.4">
      <c r="A14" s="13"/>
      <c r="B14" s="13"/>
      <c r="C14" s="39"/>
    </row>
    <row r="15" spans="1:6" ht="14.4">
      <c r="A15" s="35"/>
      <c r="B15" s="13"/>
      <c r="C15" s="36"/>
    </row>
    <row r="16" spans="1:6" ht="14.4">
      <c r="A16" s="40"/>
      <c r="B16" s="9"/>
      <c r="C16" s="36"/>
    </row>
    <row r="17" spans="1:23" ht="14.4">
      <c r="A17" s="9"/>
      <c r="B17" s="9"/>
      <c r="C17" s="36"/>
    </row>
    <row r="18" spans="1:23" ht="14.4">
      <c r="A18" s="9"/>
      <c r="B18" s="9"/>
      <c r="C18" s="36"/>
    </row>
    <row r="19" spans="1:23" ht="14.4">
      <c r="A19" s="35"/>
      <c r="B19" s="9"/>
      <c r="C19" s="41"/>
    </row>
    <row r="20" spans="1:23" ht="14.4">
      <c r="A20" s="9"/>
      <c r="B20" s="9"/>
      <c r="C20" s="36"/>
      <c r="D20" s="22"/>
      <c r="F20" s="20"/>
      <c r="G20" s="38"/>
      <c r="H20" s="2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2"/>
    </row>
    <row r="21" spans="1:23" ht="15.75" customHeight="1">
      <c r="A21" s="35"/>
      <c r="B21" s="9"/>
      <c r="C21" s="36"/>
    </row>
    <row r="22" spans="1:23" ht="15.75" customHeight="1">
      <c r="A22" s="40"/>
      <c r="B22" s="9"/>
      <c r="C22" s="36"/>
    </row>
    <row r="23" spans="1:23" ht="15.75" customHeight="1">
      <c r="A23" s="9"/>
      <c r="B23" s="9"/>
      <c r="C23" s="36"/>
    </row>
    <row r="24" spans="1:23" ht="15.75" customHeight="1">
      <c r="A24" s="9"/>
      <c r="B24" s="9"/>
      <c r="C24" s="36"/>
    </row>
    <row r="25" spans="1:23" ht="15.75" customHeight="1">
      <c r="A25" s="35"/>
      <c r="B25" s="9"/>
      <c r="C25" s="41"/>
    </row>
    <row r="26" spans="1:23" ht="15.75" customHeight="1">
      <c r="A26" s="9"/>
      <c r="B26" s="9"/>
      <c r="C26" s="36"/>
    </row>
    <row r="27" spans="1:23" ht="15.75" customHeight="1">
      <c r="A27" s="9"/>
      <c r="B27" s="9"/>
      <c r="C27" s="24"/>
    </row>
    <row r="28" spans="1:23" ht="15.75" customHeight="1">
      <c r="A28" s="9"/>
      <c r="B28" s="9"/>
      <c r="C28" s="24"/>
    </row>
    <row r="29" spans="1:23" ht="15.75" customHeight="1">
      <c r="A29" s="9"/>
      <c r="B29" s="13"/>
      <c r="C29" s="24"/>
    </row>
    <row r="30" spans="1:23" ht="15.75" customHeight="1">
      <c r="A30" s="9"/>
      <c r="B30" s="13"/>
      <c r="C30" s="24"/>
    </row>
    <row r="31" spans="1:23" ht="15.75" customHeight="1">
      <c r="A31" s="58"/>
      <c r="B31" s="59"/>
      <c r="C31" s="60"/>
    </row>
    <row r="32" spans="1:23" ht="15.75" customHeight="1">
      <c r="A32" s="9"/>
      <c r="B32" s="9"/>
      <c r="C32" s="24"/>
    </row>
    <row r="33" spans="1:3" ht="15.75" customHeight="1">
      <c r="A33" s="9"/>
      <c r="B33" s="13"/>
      <c r="C33" s="24"/>
    </row>
    <row r="34" spans="1:3" ht="15.75" customHeight="1">
      <c r="A34" s="9"/>
      <c r="B34" s="13"/>
      <c r="C34" s="24"/>
    </row>
    <row r="35" spans="1:3" ht="15.75" customHeight="1">
      <c r="A35" s="9"/>
      <c r="B35" s="9"/>
      <c r="C35" s="24"/>
    </row>
    <row r="36" spans="1:3" ht="15.75" customHeight="1">
      <c r="A36" s="9"/>
      <c r="B36" s="13"/>
      <c r="C36" s="24"/>
    </row>
    <row r="37" spans="1:3" ht="15.75" customHeight="1">
      <c r="A37" s="9"/>
      <c r="B37" s="13"/>
      <c r="C37" s="24"/>
    </row>
    <row r="38" spans="1:3" ht="15.75" customHeight="1">
      <c r="A38" s="9"/>
      <c r="B38" s="13"/>
      <c r="C38" s="24"/>
    </row>
    <row r="39" spans="1:3" ht="15.75" customHeight="1">
      <c r="A39" s="9"/>
      <c r="B39" s="13"/>
      <c r="C39" s="24"/>
    </row>
    <row r="40" spans="1:3" ht="15.75" customHeight="1">
      <c r="A40" s="9"/>
      <c r="B40" s="13"/>
      <c r="C40" s="24"/>
    </row>
    <row r="41" spans="1:3" ht="15.75" customHeight="1">
      <c r="A41" s="9"/>
      <c r="B41" s="9"/>
      <c r="C41" s="24"/>
    </row>
    <row r="42" spans="1:3" ht="15.75" customHeight="1">
      <c r="A42" s="9"/>
      <c r="B42" s="13"/>
      <c r="C42" s="24"/>
    </row>
    <row r="43" spans="1:3" ht="15.75" customHeight="1">
      <c r="A43" s="9"/>
      <c r="B43" s="9"/>
      <c r="C43" s="24"/>
    </row>
    <row r="44" spans="1:3" ht="30" customHeight="1">
      <c r="A44" s="9"/>
      <c r="B44" s="12"/>
      <c r="C44" s="24"/>
    </row>
    <row r="45" spans="1:3" ht="15.75" customHeight="1">
      <c r="A45" s="9"/>
      <c r="B45" s="13"/>
      <c r="C45" s="24"/>
    </row>
    <row r="46" spans="1:3" ht="15.75" customHeight="1">
      <c r="A46" s="9"/>
      <c r="B46" s="9"/>
      <c r="C46" s="24"/>
    </row>
    <row r="47" spans="1:3" ht="15.75" customHeight="1">
      <c r="A47" s="9"/>
      <c r="B47" s="9"/>
      <c r="C47" s="24"/>
    </row>
    <row r="48" spans="1:3" ht="15.75" customHeight="1">
      <c r="A48" s="9"/>
      <c r="B48" s="9"/>
      <c r="C48" s="24"/>
    </row>
    <row r="49" spans="1:3" ht="15.75" customHeight="1">
      <c r="A49" s="9"/>
      <c r="B49" s="13"/>
      <c r="C49" s="24"/>
    </row>
    <row r="50" spans="1:3" ht="15.75" customHeight="1">
      <c r="A50" s="9"/>
      <c r="B50" s="42"/>
      <c r="C50" s="24"/>
    </row>
    <row r="51" spans="1:3" ht="15.75" customHeight="1">
      <c r="A51" s="9"/>
      <c r="B51" s="9"/>
      <c r="C51" s="24"/>
    </row>
    <row r="52" spans="1:3" ht="15.75" customHeight="1">
      <c r="A52" s="9"/>
      <c r="B52" s="9"/>
      <c r="C52" s="43"/>
    </row>
    <row r="53" spans="1:3" ht="15.75" customHeight="1">
      <c r="A53" s="9"/>
      <c r="B53" s="9"/>
      <c r="C53" s="24"/>
    </row>
    <row r="54" spans="1:3" ht="15.75" customHeight="1">
      <c r="A54" s="9"/>
      <c r="B54" s="9"/>
      <c r="C54" s="24"/>
    </row>
    <row r="55" spans="1:3" ht="15.75" customHeight="1">
      <c r="A55" s="9"/>
      <c r="B55" s="9"/>
      <c r="C55" s="24"/>
    </row>
    <row r="56" spans="1:3" ht="15.75" customHeight="1">
      <c r="A56" s="9"/>
      <c r="B56" s="9"/>
      <c r="C56" s="24"/>
    </row>
    <row r="57" spans="1:3" ht="15.75" customHeight="1">
      <c r="A57" s="9"/>
      <c r="B57" s="9"/>
      <c r="C57" s="25"/>
    </row>
    <row r="58" spans="1:3" ht="15.75" customHeight="1">
      <c r="A58" s="9"/>
      <c r="B58" s="9"/>
      <c r="C58" s="25"/>
    </row>
    <row r="59" spans="1:3" ht="15.75" customHeight="1">
      <c r="A59" s="25"/>
      <c r="B59" s="25"/>
      <c r="C59" s="25"/>
    </row>
    <row r="60" spans="1:3" ht="15.75" customHeight="1">
      <c r="A60" s="9"/>
      <c r="B60" s="9"/>
      <c r="C60" s="25"/>
    </row>
    <row r="61" spans="1:3" ht="15.75" customHeight="1">
      <c r="A61" s="9"/>
      <c r="B61" s="25"/>
      <c r="C61" s="25"/>
    </row>
    <row r="62" spans="1:3" ht="15.75" customHeight="1">
      <c r="A62" s="25"/>
      <c r="B62" s="9"/>
      <c r="C62" s="25"/>
    </row>
    <row r="63" spans="1:3" ht="15.75" customHeight="1">
      <c r="B63" s="9"/>
    </row>
    <row r="64" spans="1:3" ht="15.75" customHeight="1">
      <c r="A64" s="9"/>
      <c r="B64" s="9"/>
      <c r="C64" s="25"/>
    </row>
    <row r="65" spans="1:3" ht="15.75" customHeight="1">
      <c r="A65" s="9"/>
      <c r="B65" s="9"/>
      <c r="C65" s="25"/>
    </row>
    <row r="66" spans="1:3" ht="15.75" customHeight="1">
      <c r="A66" s="9"/>
      <c r="B66" s="9"/>
      <c r="C66" s="25"/>
    </row>
    <row r="67" spans="1:3" ht="15.75" customHeight="1"/>
    <row r="68" spans="1:3" ht="15.75" customHeight="1"/>
    <row r="69" spans="1:3" ht="15.75" customHeight="1"/>
    <row r="70" spans="1:3" ht="15.75" customHeight="1"/>
    <row r="71" spans="1:3" ht="15.75" customHeight="1"/>
    <row r="72" spans="1:3" ht="15.75" customHeight="1"/>
    <row r="73" spans="1:3" ht="15.75" customHeight="1"/>
    <row r="74" spans="1:3" ht="15.75" customHeight="1"/>
    <row r="75" spans="1:3" ht="15.75" customHeight="1"/>
    <row r="76" spans="1:3" ht="15.75" customHeight="1"/>
    <row r="77" spans="1:3" ht="15.75" customHeight="1"/>
    <row r="78" spans="1:3" ht="15.75" customHeight="1"/>
    <row r="79" spans="1:3" ht="15.75" customHeight="1"/>
    <row r="80" spans="1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31:C31"/>
  </mergeCells>
  <dataValidations count="1">
    <dataValidation type="list" allowBlank="1" showInputMessage="1" prompt="Выберите значение из списка" sqref="D20">
      <formula1>"личное обращение,горячая линия"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13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1" width="14.6640625" customWidth="1"/>
    <col min="2" max="3" width="24.6640625" customWidth="1"/>
    <col min="4" max="4" width="13.88671875" customWidth="1"/>
    <col min="5" max="5" width="17.5546875" customWidth="1"/>
    <col min="6" max="6" width="78.6640625" customWidth="1"/>
    <col min="9" max="9" width="21.88671875" customWidth="1"/>
  </cols>
  <sheetData>
    <row r="1" spans="1:26" ht="43.2">
      <c r="A1" s="54" t="str">
        <f ca="1">IFERROR(__xludf.DUMMYFUNCTION("query('Реестр'!B:AE,""select B,C,D,G,AE,H,I,K,E WHERE AE&gt;72 AND I = 1 AND K = 1 ORDER BY C ASC, B ASC"")"),"дата обращения  13.05.2022")</f>
        <v>дата обращения  13.05.2022</v>
      </c>
      <c r="B1" s="54" t="str">
        <f ca="1">IFERROR(__xludf.DUMMYFUNCTION("""COMPUTED_VALUE"""),"ФИО Иванов Иван Петрович")</f>
        <v>ФИО Иванов Иван Петрович</v>
      </c>
      <c r="C1" s="54" t="str">
        <f ca="1">IFERROR(__xludf.DUMMYFUNCTION("""COMPUTED_VALUE"""),"Источник обращения горячая линия")</f>
        <v>Источник обращения горячая линия</v>
      </c>
      <c r="D1" s="54" t="str">
        <f ca="1">IFERROR(__xludf.DUMMYFUNCTION("""COMPUTED_VALUE"""),"Дата рождения  ")</f>
        <v xml:space="preserve">Дата рождения  </v>
      </c>
      <c r="E1" s="54" t="str">
        <f ca="1">IFERROR(__xludf.DUMMYFUNCTION("""COMPUTED_VALUE"""),"Возраст ")</f>
        <v xml:space="preserve">Возраст </v>
      </c>
      <c r="F1" s="54" t="str">
        <f ca="1">IFERROR(__xludf.DUMMYFUNCTION("""COMPUTED_VALUE"""),"Суть прошения приглашен в штаб")</f>
        <v>Суть прошения приглашен в штаб</v>
      </c>
      <c r="G1" s="54" t="str">
        <f ca="1">IFERROR(__xludf.DUMMYFUNCTION("""COMPUTED_VALUE"""),"Количество пришедших ")</f>
        <v xml:space="preserve">Количество пришедших </v>
      </c>
      <c r="H1" s="54" t="str">
        <f ca="1">IFERROR(__xludf.DUMMYFUNCTION("""COMPUTED_VALUE"""),"Количество просителей в семье ")</f>
        <v xml:space="preserve">Количество просителей в семье </v>
      </c>
      <c r="I1" s="54" t="str">
        <f ca="1">IFERROR(__xludf.DUMMYFUNCTION("""COMPUTED_VALUE"""),"Сотовый телефон в РФ 8-921-111-11-11")</f>
        <v>Сотовый телефон в РФ 8-921-111-11-11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4.4">
      <c r="A2" s="55"/>
      <c r="B2" s="21"/>
      <c r="C2" s="21"/>
      <c r="D2" s="5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4.4">
      <c r="A3" s="55"/>
      <c r="B3" s="21"/>
      <c r="C3" s="21"/>
      <c r="D3" s="5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4.4">
      <c r="A4" s="55"/>
      <c r="B4" s="21"/>
      <c r="C4" s="21"/>
      <c r="D4" s="5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4.4">
      <c r="A5" s="55"/>
      <c r="B5" s="21"/>
      <c r="C5" s="21"/>
      <c r="D5" s="5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4">
      <c r="A6" s="55"/>
      <c r="B6" s="21"/>
      <c r="C6" s="21"/>
      <c r="D6" s="5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4.4">
      <c r="A7" s="55"/>
      <c r="B7" s="21"/>
      <c r="C7" s="21"/>
      <c r="D7" s="5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.4">
      <c r="A8" s="55"/>
      <c r="B8" s="21"/>
      <c r="C8" s="21"/>
      <c r="D8" s="5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4">
      <c r="A9" s="55"/>
      <c r="B9" s="21"/>
      <c r="C9" s="21"/>
      <c r="D9" s="5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4.4">
      <c r="A10" s="55"/>
      <c r="B10" s="21"/>
      <c r="C10" s="21"/>
      <c r="D10" s="5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4">
      <c r="A11" s="55"/>
      <c r="B11" s="21"/>
      <c r="C11" s="21"/>
      <c r="D11" s="5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4">
      <c r="A12" s="55"/>
      <c r="B12" s="21"/>
      <c r="C12" s="21"/>
      <c r="D12" s="55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4">
      <c r="A13" s="55"/>
      <c r="B13" s="21"/>
      <c r="C13" s="21"/>
      <c r="D13" s="5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4">
      <c r="A14" s="55"/>
      <c r="B14" s="21"/>
      <c r="C14" s="21"/>
      <c r="D14" s="5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4">
      <c r="A15" s="55"/>
      <c r="B15" s="21"/>
      <c r="C15" s="21"/>
      <c r="D15" s="5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4">
      <c r="A16" s="55"/>
      <c r="B16" s="21"/>
      <c r="C16" s="21"/>
      <c r="D16" s="5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4">
      <c r="A17" s="55"/>
      <c r="B17" s="21"/>
      <c r="C17" s="21"/>
      <c r="D17" s="55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4">
      <c r="A18" s="55"/>
      <c r="B18" s="21"/>
      <c r="C18" s="21"/>
      <c r="D18" s="5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4">
      <c r="A19" s="55"/>
      <c r="B19" s="21"/>
      <c r="C19" s="21"/>
      <c r="D19" s="5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4">
      <c r="A20" s="55"/>
      <c r="B20" s="21"/>
      <c r="C20" s="21"/>
      <c r="D20" s="55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55"/>
      <c r="B21" s="21"/>
      <c r="C21" s="21"/>
      <c r="D21" s="5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55"/>
      <c r="B22" s="21"/>
      <c r="C22" s="21"/>
      <c r="D22" s="55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55"/>
      <c r="B23" s="21"/>
      <c r="C23" s="21"/>
      <c r="D23" s="5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55"/>
      <c r="B24" s="21"/>
      <c r="C24" s="21"/>
      <c r="D24" s="5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55"/>
      <c r="B25" s="21"/>
      <c r="C25" s="21"/>
      <c r="D25" s="5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55"/>
      <c r="B26" s="21"/>
      <c r="C26" s="21"/>
      <c r="D26" s="55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55"/>
      <c r="B27" s="21"/>
      <c r="C27" s="21"/>
      <c r="D27" s="5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55"/>
      <c r="B28" s="21"/>
      <c r="C28" s="21"/>
      <c r="D28" s="5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55"/>
      <c r="B29" s="21"/>
      <c r="C29" s="21"/>
      <c r="D29" s="5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55"/>
      <c r="B30" s="21"/>
      <c r="C30" s="21"/>
      <c r="D30" s="5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55"/>
      <c r="B31" s="21"/>
      <c r="C31" s="21"/>
      <c r="D31" s="5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55"/>
      <c r="B32" s="21"/>
      <c r="C32" s="21"/>
      <c r="D32" s="5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55"/>
      <c r="B33" s="21"/>
      <c r="C33" s="21"/>
      <c r="D33" s="5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55"/>
      <c r="B34" s="21"/>
      <c r="C34" s="21"/>
      <c r="D34" s="5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55"/>
      <c r="B35" s="21"/>
      <c r="C35" s="21"/>
      <c r="D35" s="5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>
      <c r="A36" s="55"/>
      <c r="B36" s="21"/>
      <c r="C36" s="21"/>
      <c r="D36" s="5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>
      <c r="A37" s="55"/>
      <c r="B37" s="21"/>
      <c r="C37" s="21"/>
      <c r="D37" s="5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>
      <c r="A38" s="55"/>
      <c r="B38" s="21"/>
      <c r="C38" s="21"/>
      <c r="D38" s="5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55"/>
      <c r="B39" s="21"/>
      <c r="C39" s="21"/>
      <c r="D39" s="5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55"/>
      <c r="B40" s="21"/>
      <c r="C40" s="21"/>
      <c r="D40" s="5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55"/>
      <c r="B41" s="21"/>
      <c r="C41" s="21"/>
      <c r="D41" s="5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55"/>
      <c r="B42" s="21"/>
      <c r="C42" s="21"/>
      <c r="D42" s="5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55"/>
      <c r="B43" s="21"/>
      <c r="C43" s="21"/>
      <c r="D43" s="5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55"/>
      <c r="B44" s="21"/>
      <c r="C44" s="21"/>
      <c r="D44" s="5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55"/>
      <c r="B45" s="21"/>
      <c r="C45" s="21"/>
      <c r="D45" s="5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55"/>
      <c r="B46" s="21"/>
      <c r="C46" s="21"/>
      <c r="D46" s="5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55"/>
      <c r="B47" s="21"/>
      <c r="C47" s="21"/>
      <c r="D47" s="5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55"/>
      <c r="B48" s="21"/>
      <c r="C48" s="21"/>
      <c r="D48" s="5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55"/>
      <c r="B49" s="21"/>
      <c r="C49" s="21"/>
      <c r="D49" s="5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55"/>
      <c r="B50" s="21"/>
      <c r="C50" s="21"/>
      <c r="D50" s="5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55"/>
      <c r="B51" s="21"/>
      <c r="C51" s="21"/>
      <c r="D51" s="5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55"/>
      <c r="B52" s="21"/>
      <c r="C52" s="21"/>
      <c r="D52" s="5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55"/>
      <c r="B53" s="21"/>
      <c r="C53" s="21"/>
      <c r="D53" s="5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55"/>
      <c r="B54" s="21"/>
      <c r="C54" s="21"/>
      <c r="D54" s="5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55"/>
      <c r="B55" s="21"/>
      <c r="C55" s="21"/>
      <c r="D55" s="5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55"/>
      <c r="B56" s="21"/>
      <c r="C56" s="21"/>
      <c r="D56" s="5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55"/>
      <c r="B57" s="21"/>
      <c r="C57" s="21"/>
      <c r="D57" s="5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55"/>
      <c r="B58" s="21"/>
      <c r="C58" s="21"/>
      <c r="D58" s="55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55"/>
      <c r="B59" s="21"/>
      <c r="C59" s="21"/>
      <c r="D59" s="55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55"/>
      <c r="B60" s="21"/>
      <c r="C60" s="21"/>
      <c r="D60" s="55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55"/>
      <c r="B61" s="21"/>
      <c r="C61" s="21"/>
      <c r="D61" s="5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55"/>
      <c r="B62" s="21"/>
      <c r="C62" s="21"/>
      <c r="D62" s="5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55"/>
      <c r="B63" s="21"/>
      <c r="C63" s="21"/>
      <c r="D63" s="5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55"/>
      <c r="B64" s="21"/>
      <c r="C64" s="21"/>
      <c r="D64" s="5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55"/>
      <c r="B65" s="21"/>
      <c r="C65" s="21"/>
      <c r="D65" s="5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55"/>
      <c r="B66" s="21"/>
      <c r="C66" s="21"/>
      <c r="D66" s="5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55"/>
      <c r="B67" s="21"/>
      <c r="C67" s="21"/>
      <c r="D67" s="5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55"/>
      <c r="B68" s="21"/>
      <c r="C68" s="21"/>
      <c r="D68" s="5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55"/>
      <c r="B69" s="21"/>
      <c r="C69" s="21"/>
      <c r="D69" s="55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55"/>
      <c r="B70" s="21"/>
      <c r="C70" s="21"/>
      <c r="D70" s="55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55"/>
      <c r="B71" s="21"/>
      <c r="C71" s="21"/>
      <c r="D71" s="55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55"/>
      <c r="B72" s="21"/>
      <c r="C72" s="21"/>
      <c r="D72" s="55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55"/>
      <c r="B73" s="21"/>
      <c r="C73" s="21"/>
      <c r="D73" s="55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55"/>
      <c r="B74" s="21"/>
      <c r="C74" s="21"/>
      <c r="D74" s="5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55"/>
      <c r="B75" s="21"/>
      <c r="C75" s="21"/>
      <c r="D75" s="5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55"/>
      <c r="B76" s="21"/>
      <c r="C76" s="21"/>
      <c r="D76" s="5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55"/>
      <c r="B77" s="21"/>
      <c r="C77" s="21"/>
      <c r="D77" s="5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55"/>
      <c r="B78" s="21"/>
      <c r="C78" s="21"/>
      <c r="D78" s="55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55"/>
      <c r="B79" s="21"/>
      <c r="C79" s="21"/>
      <c r="D79" s="55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55"/>
      <c r="B80" s="21"/>
      <c r="C80" s="21"/>
      <c r="D80" s="55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55"/>
      <c r="B81" s="21"/>
      <c r="C81" s="21"/>
      <c r="D81" s="55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55"/>
      <c r="B82" s="21"/>
      <c r="C82" s="21"/>
      <c r="D82" s="5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55"/>
      <c r="B83" s="21"/>
      <c r="C83" s="21"/>
      <c r="D83" s="55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55"/>
      <c r="B84" s="21"/>
      <c r="C84" s="21"/>
      <c r="D84" s="55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55"/>
      <c r="B85" s="21"/>
      <c r="C85" s="21"/>
      <c r="D85" s="5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55"/>
      <c r="B86" s="21"/>
      <c r="C86" s="21"/>
      <c r="D86" s="55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55"/>
      <c r="B87" s="21"/>
      <c r="C87" s="21"/>
      <c r="D87" s="55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55"/>
      <c r="B88" s="21"/>
      <c r="C88" s="21"/>
      <c r="D88" s="55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55"/>
      <c r="B89" s="21"/>
      <c r="C89" s="21"/>
      <c r="D89" s="5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55"/>
      <c r="B90" s="21"/>
      <c r="C90" s="21"/>
      <c r="D90" s="55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55"/>
      <c r="B91" s="21"/>
      <c r="C91" s="21"/>
      <c r="D91" s="55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55"/>
      <c r="B92" s="21"/>
      <c r="C92" s="21"/>
      <c r="D92" s="55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55"/>
      <c r="B93" s="21"/>
      <c r="C93" s="21"/>
      <c r="D93" s="55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55"/>
      <c r="B94" s="21"/>
      <c r="C94" s="21"/>
      <c r="D94" s="55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55"/>
      <c r="B95" s="21"/>
      <c r="C95" s="21"/>
      <c r="D95" s="55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55"/>
      <c r="B96" s="21"/>
      <c r="C96" s="21"/>
      <c r="D96" s="55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55"/>
      <c r="B97" s="21"/>
      <c r="C97" s="21"/>
      <c r="D97" s="5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55"/>
      <c r="B98" s="21"/>
      <c r="C98" s="21"/>
      <c r="D98" s="5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55"/>
      <c r="B99" s="21"/>
      <c r="C99" s="21"/>
      <c r="D99" s="5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55"/>
      <c r="B100" s="21"/>
      <c r="C100" s="21"/>
      <c r="D100" s="5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55"/>
      <c r="B101" s="21"/>
      <c r="C101" s="21"/>
      <c r="D101" s="5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55"/>
      <c r="B102" s="21"/>
      <c r="C102" s="21"/>
      <c r="D102" s="55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55"/>
      <c r="B103" s="21"/>
      <c r="C103" s="21"/>
      <c r="D103" s="55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55"/>
      <c r="B104" s="21"/>
      <c r="C104" s="21"/>
      <c r="D104" s="55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55"/>
      <c r="B105" s="21"/>
      <c r="C105" s="21"/>
      <c r="D105" s="55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55"/>
      <c r="B106" s="21"/>
      <c r="C106" s="21"/>
      <c r="D106" s="5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55"/>
      <c r="B107" s="21"/>
      <c r="C107" s="21"/>
      <c r="D107" s="5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55"/>
      <c r="B108" s="21"/>
      <c r="C108" s="21"/>
      <c r="D108" s="5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55"/>
      <c r="B109" s="21"/>
      <c r="C109" s="21"/>
      <c r="D109" s="55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55"/>
      <c r="B110" s="21"/>
      <c r="C110" s="21"/>
      <c r="D110" s="55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55"/>
      <c r="B111" s="21"/>
      <c r="C111" s="21"/>
      <c r="D111" s="5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55"/>
      <c r="B112" s="21"/>
      <c r="C112" s="21"/>
      <c r="D112" s="55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55"/>
      <c r="B113" s="21"/>
      <c r="C113" s="21"/>
      <c r="D113" s="55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Реестр</vt:lpstr>
      <vt:lpstr>отчет за день</vt:lpstr>
      <vt:lpstr>динамика</vt:lpstr>
      <vt:lpstr>Заказ Лекарств</vt:lpstr>
      <vt:lpstr>Бюро Переводов</vt:lpstr>
      <vt:lpstr>пожилые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 KAN</dc:creator>
  <cp:lastModifiedBy>Кульева Наталья</cp:lastModifiedBy>
  <dcterms:created xsi:type="dcterms:W3CDTF">2022-04-28T06:29:38Z</dcterms:created>
  <dcterms:modified xsi:type="dcterms:W3CDTF">2022-12-06T17:56:38Z</dcterms:modified>
</cp:coreProperties>
</file>